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ksiskyen.sharepoint.com/sites/KS-nettverke-helse/Shared Documents/Velferdsteknologi og Digital hjemmeoppfølging/10. Ressursbank/Versjon 0.1/Gevinster/"/>
    </mc:Choice>
  </mc:AlternateContent>
  <xr:revisionPtr revIDLastSave="7" documentId="8_{EF40B74B-BB88-461F-B432-B01BADA75C36}" xr6:coauthVersionLast="47" xr6:coauthVersionMax="47" xr10:uidLastSave="{31BD372E-0F6D-476A-8142-B26901367951}"/>
  <bookViews>
    <workbookView xWindow="30600" yWindow="-120" windowWidth="30960" windowHeight="16800" xr2:uid="{00000000-000D-0000-FFFF-FFFF00000000}"/>
  </bookViews>
  <sheets>
    <sheet name="Endrings- og gevinstoversikt" sheetId="11" r:id="rId1"/>
    <sheet name="Gevinstanalyse" sheetId="9" r:id="rId2"/>
  </sheets>
  <definedNames>
    <definedName name="_xlnm._FilterDatabase" localSheetId="0" hidden="1">'Endrings- og gevinstoversikt'!$B$4:$E$8</definedName>
    <definedName name="_xlnm._FilterDatabase" localSheetId="1" hidden="1">Gevinstanalyse!$C$18:$F$19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9" l="1"/>
  <c r="F43" i="9"/>
  <c r="G43" i="9"/>
  <c r="H43" i="9"/>
  <c r="D43" i="9"/>
  <c r="E44" i="9"/>
  <c r="F44" i="9"/>
  <c r="G44" i="9"/>
  <c r="H44" i="9"/>
  <c r="D44" i="9"/>
  <c r="D45" i="9" s="1"/>
  <c r="E47" i="9"/>
  <c r="F47" i="9"/>
  <c r="G47" i="9"/>
  <c r="H47" i="9"/>
  <c r="D47" i="9"/>
  <c r="D48" i="9" s="1"/>
  <c r="E40" i="9"/>
  <c r="F40" i="9"/>
  <c r="G40" i="9"/>
  <c r="H40" i="9"/>
  <c r="D40" i="9"/>
  <c r="D41" i="9" s="1"/>
  <c r="F39" i="9"/>
  <c r="G39" i="9"/>
  <c r="H39" i="9"/>
  <c r="E39" i="9"/>
  <c r="H45" i="9" l="1"/>
  <c r="H41" i="9"/>
  <c r="E48" i="9"/>
  <c r="F48" i="9"/>
  <c r="E7" i="9"/>
  <c r="G48" i="9"/>
  <c r="E41" i="9"/>
  <c r="E45" i="9"/>
  <c r="H48" i="9"/>
  <c r="G45" i="9"/>
  <c r="G41" i="9"/>
  <c r="F45" i="9"/>
  <c r="F41" i="9"/>
  <c r="I45" i="9" l="1"/>
  <c r="I48" i="9"/>
  <c r="I41" i="9"/>
  <c r="I50" i="9" l="1"/>
  <c r="E5" i="9" s="1"/>
</calcChain>
</file>

<file path=xl/sharedStrings.xml><?xml version="1.0" encoding="utf-8"?>
<sst xmlns="http://schemas.openxmlformats.org/spreadsheetml/2006/main" count="89" uniqueCount="78">
  <si>
    <t>Endrings- og gevinstoversikt for [løsning/prosjekt]</t>
  </si>
  <si>
    <t>Arbeidsprosess</t>
  </si>
  <si>
    <t>Endring</t>
  </si>
  <si>
    <t>Gevinst</t>
  </si>
  <si>
    <t>Forutsetninger</t>
  </si>
  <si>
    <t>[Oppgi arbeidsprosessen som skal endres, som f.eks. "Saksbehandling"]</t>
  </si>
  <si>
    <t>[Beskriv kort hva som skal gjøres på en ny måte, som f.eks. "Søknaden skal mottas digitalt, ikke på papir"]</t>
  </si>
  <si>
    <t>[Oppgi gevinsten som endringen medfører, som f.eks. "Spart tid for saksbehandleren"]</t>
  </si>
  <si>
    <t>[Beskriv kort forutsetningene for at gevinsten blir realisert, som f.eks. "Definere hva den frigjorte tiden skal brukes på, gjennomføre grundig opplæring for saksbehandlere, forankre endringen med ledelsen og saksbehandlerne"]</t>
  </si>
  <si>
    <t>Erstatte personlig utdeling av medisiner med elektronisk medisindispenser</t>
  </si>
  <si>
    <t>Færre medisinavvik</t>
  </si>
  <si>
    <t>OVERORDNET ESTIMAT AV GEVINSTER OG KOSTNADER</t>
  </si>
  <si>
    <r>
      <t xml:space="preserve">Økonomiske gevinster (estimert)
</t>
    </r>
    <r>
      <rPr>
        <sz val="11"/>
        <color theme="1"/>
        <rFont val="Arial"/>
        <family val="2"/>
        <scheme val="minor"/>
      </rPr>
      <t>(inkludert frigitt tid)</t>
    </r>
  </si>
  <si>
    <r>
      <t xml:space="preserve">Spart tid (estimert)
</t>
    </r>
    <r>
      <rPr>
        <sz val="11"/>
        <color theme="1"/>
        <rFont val="Arial"/>
        <family val="2"/>
        <scheme val="minor"/>
      </rPr>
      <t>(årsverk totalt)</t>
    </r>
  </si>
  <si>
    <r>
      <t xml:space="preserve">Gevinsttype 
</t>
    </r>
    <r>
      <rPr>
        <sz val="11"/>
        <rFont val="Arial"/>
        <family val="2"/>
        <scheme val="minor"/>
      </rPr>
      <t>(velg fra listen)</t>
    </r>
  </si>
  <si>
    <r>
      <t xml:space="preserve">Gevinstbudsjett 
</t>
    </r>
    <r>
      <rPr>
        <sz val="11"/>
        <rFont val="Arial"/>
        <family val="2"/>
        <scheme val="minor"/>
      </rPr>
      <t>(direkte - NOK, indirekte - årsverk, kvalitative - fylles ikke ut)</t>
    </r>
  </si>
  <si>
    <r>
      <t xml:space="preserve">Gevinstbetydning
</t>
    </r>
    <r>
      <rPr>
        <sz val="11"/>
        <rFont val="Arial"/>
        <family val="2"/>
        <scheme val="minor"/>
      </rPr>
      <t>for kvalitative gevinster
1 (lav) - 5 (høy)</t>
    </r>
  </si>
  <si>
    <t>I år</t>
  </si>
  <si>
    <t>Neste år</t>
  </si>
  <si>
    <t>År 3</t>
  </si>
  <si>
    <t>År 4</t>
  </si>
  <si>
    <t>År 5</t>
  </si>
  <si>
    <t xml:space="preserve">Spart tid (kjøring og ansikt til ansikt). </t>
  </si>
  <si>
    <t>Indirekte (frigjort tid - årsverk)</t>
  </si>
  <si>
    <t>Mindre bruk av tjenestebiler  - spart bensin/el. og bilslitasje</t>
  </si>
  <si>
    <t>Direkte (økonomiske - NOK)</t>
  </si>
  <si>
    <t>Kvalitative (f.eks. omdømme)</t>
  </si>
  <si>
    <t>Positiv omtale og godt rykte for kommunen</t>
  </si>
  <si>
    <t>Økt trygghet for bruker pårørende og ansatte</t>
  </si>
  <si>
    <t>Økt livskvalitet og bevegelsesfrihet (fleksibel hverdag) for brukere</t>
  </si>
  <si>
    <r>
      <t xml:space="preserve">Kostnader
</t>
    </r>
    <r>
      <rPr>
        <sz val="11"/>
        <rFont val="Arial"/>
        <family val="2"/>
        <scheme val="minor"/>
      </rPr>
      <t>(beskrivelse av kostnaden)</t>
    </r>
  </si>
  <si>
    <r>
      <t xml:space="preserve">Type kostnad 
</t>
    </r>
    <r>
      <rPr>
        <sz val="11"/>
        <rFont val="Arial"/>
        <family val="2"/>
        <scheme val="minor"/>
      </rPr>
      <t>(Investering, drift)</t>
    </r>
  </si>
  <si>
    <t>Kostnader per år</t>
  </si>
  <si>
    <t>Kommentar</t>
  </si>
  <si>
    <t>Driftskostnad</t>
  </si>
  <si>
    <t>Etterfylling hver 14 dag samt utrykning ved stans/feilmeldinger/alarmer</t>
  </si>
  <si>
    <t>6 besøk pr bruker pr mnd (1/2 t pr. besøk i snitt)</t>
  </si>
  <si>
    <r>
      <t xml:space="preserve">NÅVERDIBEREGNING - </t>
    </r>
    <r>
      <rPr>
        <sz val="16"/>
        <color theme="1"/>
        <rFont val="Arial"/>
        <family val="2"/>
        <scheme val="minor"/>
      </rPr>
      <t xml:space="preserve">FORUTSETNINGER </t>
    </r>
  </si>
  <si>
    <t xml:space="preserve">Øverst på arket blir det automatisk utregnet netto nåverdi for deres løsning. Nåverdi indikerer hvor lønnsomt det er å implementere løsningen. Nåverdi beregnes som verdien av gevinstene som ble verdsatt i kroner fratrukket verdien av kostnadene. I nåverdiberegningen blir verdien av fremtidens gevinster og kostnader nedjustert med utgangspunkt i gjeldende rente. Dette betyr at desto lenger frem i tid gevinster og kostnader påløper, desto mindre verdi har de. Nåverdien bør ses i sammenheng med kvalitetsgevinster som ikke lar seg verdsette i kroner. 
For å beregne nåverdien, bruker dette arket tallene dere oppgir om gevinster og kostnader. Derfor er det viktig å kontrollere at disse er utfylt i etterspurt svarformat.
Beregningen er basert på renten og årsverkkostnaden oppgitt til høyre. Begge tallene kan dere justere på ved behov. Renten på 4% er anbefalt i Finansdepartementets rundskriv R-109/2014. Årsverkkostnaden brukes til å omregne sparte årsverk til kroner. Årsverkkostnaden omfatter lønnskostnader og sosiale kostnader for 100%-stilling i et helt år. Sosiale kostnader knyttet til et årsverk inkluderer: arbeidsgiveravgift, premie for individuell/kollektiv livrenteforsikring, kapitalforsikring for arbeidstakere, kostnader til løpende pensjonsutbetalinger, personalgaver, kurs for arbeidstakere, fri kantine og andre lignende goder, premie for yrkesskadeforsikring (Kilde: SSB). 
Kilder: 
https://www.regjeringen.no/no/tema/okonomi-og-budsjett/statlig-okonomistyring/samfunnsokonomiske-analyser/id438830/  
https://dfo.no/fagomrader/utredning/verkt%C3%B8y-veiledere-og-regelverk-til-utredninger#Verktoy-utarbeidet-av-DFO:10210:0 </t>
  </si>
  <si>
    <t>Rente:</t>
  </si>
  <si>
    <t>Årsverk-kostnad:</t>
  </si>
  <si>
    <t>Nåverdiberegning</t>
  </si>
  <si>
    <t>Sammenstilling av gevinster og kostnader</t>
  </si>
  <si>
    <t xml:space="preserve">Sum over </t>
  </si>
  <si>
    <t>År:</t>
  </si>
  <si>
    <t>Diskontering:</t>
  </si>
  <si>
    <t>Gevinster direkte kostnader</t>
  </si>
  <si>
    <t>Diskontert beløp gevinster</t>
  </si>
  <si>
    <t>Gevinst spart tid (årsverk)</t>
  </si>
  <si>
    <t>Gevinster lønn</t>
  </si>
  <si>
    <t>Diskonterte gevinster lønn</t>
  </si>
  <si>
    <t>Kostnader (investering og drift)</t>
  </si>
  <si>
    <t>Diskonterte kostnader (investering og drift)</t>
  </si>
  <si>
    <t>Elektronisk medisindispenser benyttes til planlagt utdeling av medisiner. Bruker får påminnelse og tilgang til riktig medisin til riktig tidspunkt, uten at tjenesteyter må være fysisk til stede.</t>
  </si>
  <si>
    <t>Frigjort tid for ansatte i helse- og omsorgstjenesten</t>
  </si>
  <si>
    <t>Frigjort tid brukes til direkte brukeroppfølging, faglige oppgaver og brukere med behov for fysisk bistand.</t>
  </si>
  <si>
    <t>Mindre kjøring og redusert bruk av tjenestebil</t>
  </si>
  <si>
    <t>Medisindispenser brukes hos egnede brukere der fysisk besøk kun for medisinutdeling kan reduseres eller unngås.</t>
  </si>
  <si>
    <t>Færre medisinavvik og økt pasientsikkerhet</t>
  </si>
  <si>
    <t>Riktig legemiddel og tidspunkt må være korrekt konfigurert, og tjenesten må ha rutiner for varsler, avvik og manglende uttak.</t>
  </si>
  <si>
    <t>Økt trygghet gjennom riktig medisin til riktig tid</t>
  </si>
  <si>
    <t>Bruker må få nødvendig opplæring og oppfølging, og løsningen må være tilpasset brukerens funksjonsnivå og behov.</t>
  </si>
  <si>
    <t>Større selvstendighet og mestring i eget hjem</t>
  </si>
  <si>
    <t>Bruker må kunne håndtere medisindispenseren selvstendig eller med tilpasset støtte fra tjenesten.</t>
  </si>
  <si>
    <t>Mindre inngripende tjeneste og færre unødvendige besøk</t>
  </si>
  <si>
    <t>Det må gjøres en individuell og faglig vurdering av hvilke besøk som kan erstattes av elektronisk medisindispenser.</t>
  </si>
  <si>
    <t>Bedre prioritering av personell og mer bærekraftig ressursutnyttelse</t>
  </si>
  <si>
    <t>Elektronisk medisindispenser må inngå i ordinær tjenesteplanlegging, og frigjort kapasitet må planlegges og brukes aktivt.</t>
  </si>
  <si>
    <t>Større fleksibilitet i planlegging og gjennomføring av arbeidsdagen</t>
  </si>
  <si>
    <t>Elektronisk medisindispenser gjør at ansatte ikke må være fysisk hos bruker på et bestemt tidspunkt for medisinutdeling. Dette gir større handlingsrom til å prioritere oppgaver ut fra behov og situasjon.</t>
  </si>
  <si>
    <t>Dispensere</t>
  </si>
  <si>
    <t>0.65</t>
  </si>
  <si>
    <t>20 dispensere i bruk etter 5 år</t>
  </si>
  <si>
    <t>Gevinster for medisineringsstøtte over 5 år. Gevinsten øker i takt med antall dispensere.</t>
  </si>
  <si>
    <t>Gevinstkartlegging elektronisk medisineringsstøtte</t>
  </si>
  <si>
    <t>Leverandørlisens</t>
  </si>
  <si>
    <t>Snitt 16 kr. pr. dispenser pr. mnd</t>
  </si>
  <si>
    <t>Leie av dispensere  Eskalering  5-10-15-20-20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</si>
</sst>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kr&quot;\ * #,##0.00_ ;_ &quot;kr&quot;\ * \-#,##0.00_ ;_ &quot;kr&quot;\ * &quot;-&quot;??_ ;_ @_ "/>
    <numFmt numFmtId="164" formatCode="&quot;kr&quot;\ #,##0"/>
    <numFmt numFmtId="165" formatCode="_ &quot;kr&quot;\ * #,##0_ ;_ &quot;kr&quot;\ * \-#,##0_ ;_ &quot;kr&quot;\ * &quot;-&quot;??_ ;_ @_ "/>
    <numFmt numFmtId="166" formatCode="0.0"/>
    <numFmt numFmtId="167" formatCode="0.000"/>
  </numFmts>
  <fonts count="13" x14ac:knownFonts="1"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theme="9"/>
      <name val="Arial"/>
      <family val="2"/>
      <scheme val="minor"/>
    </font>
    <font>
      <sz val="20"/>
      <color theme="4"/>
      <name val="Arial"/>
      <family val="2"/>
      <scheme val="major"/>
    </font>
    <font>
      <sz val="1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color rgb="FF20202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BD0E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749992370372631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ECFF"/>
        <bgColor indexed="64"/>
      </patternFill>
    </fill>
  </fills>
  <borders count="1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1" tint="0.749992370372631"/>
      </left>
      <right style="thin">
        <color theme="1" tint="0.749992370372631"/>
      </right>
      <top style="thin">
        <color theme="1" tint="0.749992370372631"/>
      </top>
      <bottom style="thin">
        <color theme="1" tint="0.749992370372631"/>
      </bottom>
      <diagonal/>
    </border>
    <border>
      <left/>
      <right/>
      <top style="thin">
        <color theme="1" tint="0.749992370372631"/>
      </top>
      <bottom style="double">
        <color theme="1" tint="0.749992370372631"/>
      </bottom>
      <diagonal/>
    </border>
    <border>
      <left style="thin">
        <color theme="1" tint="0.749992370372631"/>
      </left>
      <right/>
      <top style="thin">
        <color theme="1" tint="0.749992370372631"/>
      </top>
      <bottom/>
      <diagonal/>
    </border>
    <border>
      <left/>
      <right style="thin">
        <color theme="1" tint="0.749992370372631"/>
      </right>
      <top style="thin">
        <color theme="1" tint="0.749992370372631"/>
      </top>
      <bottom/>
      <diagonal/>
    </border>
    <border>
      <left style="thin">
        <color theme="1" tint="0.749992370372631"/>
      </left>
      <right/>
      <top style="thin">
        <color theme="1" tint="0.749992370372631"/>
      </top>
      <bottom style="thin">
        <color theme="1" tint="0.749992370372631"/>
      </bottom>
      <diagonal/>
    </border>
    <border>
      <left/>
      <right/>
      <top style="thin">
        <color theme="1" tint="0.749992370372631"/>
      </top>
      <bottom style="thin">
        <color theme="1" tint="0.749992370372631"/>
      </bottom>
      <diagonal/>
    </border>
    <border>
      <left/>
      <right style="thin">
        <color theme="1" tint="0.749992370372631"/>
      </right>
      <top style="thin">
        <color theme="1" tint="0.749992370372631"/>
      </top>
      <bottom style="thin">
        <color theme="1" tint="0.749992370372631"/>
      </bottom>
      <diagonal/>
    </border>
    <border>
      <left style="thin">
        <color theme="1" tint="0.749992370372631"/>
      </left>
      <right style="thin">
        <color theme="1" tint="0.749992370372631"/>
      </right>
      <top style="thin">
        <color theme="1" tint="0.749992370372631"/>
      </top>
      <bottom/>
      <diagonal/>
    </border>
    <border>
      <left/>
      <right/>
      <top/>
      <bottom style="thin">
        <color theme="1" tint="0.749992370372631"/>
      </bottom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11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vertical="center"/>
      <protection locked="0"/>
    </xf>
    <xf numFmtId="0" fontId="0" fillId="3" borderId="0" xfId="0" applyFill="1" applyAlignment="1">
      <alignment horizontal="center"/>
    </xf>
    <xf numFmtId="165" fontId="0" fillId="2" borderId="2" xfId="0" applyNumberFormat="1" applyFill="1" applyBorder="1" applyAlignment="1" applyProtection="1">
      <alignment horizontal="left" vertical="center" wrapText="1"/>
      <protection locked="0"/>
    </xf>
    <xf numFmtId="165" fontId="0" fillId="2" borderId="2" xfId="0" applyNumberForma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vertical="center"/>
    </xf>
    <xf numFmtId="165" fontId="0" fillId="2" borderId="3" xfId="0" applyNumberFormat="1" applyFill="1" applyBorder="1" applyAlignment="1" applyProtection="1">
      <alignment horizontal="left" vertical="top" wrapText="1"/>
      <protection locked="0"/>
    </xf>
    <xf numFmtId="0" fontId="5" fillId="2" borderId="0" xfId="0" applyFont="1" applyFill="1" applyAlignment="1" applyProtection="1">
      <alignment horizontal="left" vertical="top" wrapText="1"/>
      <protection locked="0"/>
    </xf>
    <xf numFmtId="0" fontId="0" fillId="2" borderId="0" xfId="0" applyFill="1" applyAlignment="1" applyProtection="1">
      <alignment horizontal="left" vertical="top" wrapText="1"/>
      <protection locked="0"/>
    </xf>
    <xf numFmtId="166" fontId="0" fillId="2" borderId="0" xfId="0" applyNumberFormat="1" applyFill="1" applyAlignment="1" applyProtection="1">
      <alignment horizontal="left" vertical="top" wrapText="1"/>
      <protection locked="0"/>
    </xf>
    <xf numFmtId="165" fontId="0" fillId="2" borderId="0" xfId="0" applyNumberFormat="1" applyFill="1" applyAlignment="1" applyProtection="1">
      <alignment horizontal="left" vertical="top" wrapText="1"/>
      <protection locked="0"/>
    </xf>
    <xf numFmtId="1" fontId="0" fillId="2" borderId="0" xfId="0" applyNumberFormat="1" applyFill="1" applyAlignment="1" applyProtection="1">
      <alignment horizontal="left" vertical="top" wrapText="1"/>
      <protection locked="0"/>
    </xf>
    <xf numFmtId="166" fontId="0" fillId="2" borderId="2" xfId="0" applyNumberFormat="1" applyFill="1" applyBorder="1" applyAlignment="1" applyProtection="1">
      <alignment horizontal="left" vertical="center" wrapText="1"/>
      <protection locked="0"/>
    </xf>
    <xf numFmtId="0" fontId="6" fillId="3" borderId="2" xfId="0" applyFont="1" applyFill="1" applyBorder="1" applyAlignment="1">
      <alignment horizontal="center" vertical="center"/>
    </xf>
    <xf numFmtId="165" fontId="0" fillId="2" borderId="3" xfId="0" applyNumberFormat="1" applyFill="1" applyBorder="1" applyAlignment="1" applyProtection="1">
      <alignment horizontal="left" vertical="center" wrapText="1"/>
      <protection locked="0"/>
    </xf>
    <xf numFmtId="166" fontId="0" fillId="2" borderId="3" xfId="0" applyNumberFormat="1" applyFill="1" applyBorder="1" applyAlignment="1" applyProtection="1">
      <alignment horizontal="left" vertical="center" wrapText="1"/>
      <protection locked="0"/>
    </xf>
    <xf numFmtId="0" fontId="5" fillId="6" borderId="0" xfId="0" applyFont="1" applyFill="1"/>
    <xf numFmtId="0" fontId="0" fillId="6" borderId="0" xfId="0" applyFill="1"/>
    <xf numFmtId="0" fontId="0" fillId="6" borderId="0" xfId="0" applyFill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0" fontId="5" fillId="2" borderId="14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0" fillId="8" borderId="0" xfId="0" applyFill="1"/>
    <xf numFmtId="164" fontId="0" fillId="0" borderId="0" xfId="0" applyNumberFormat="1" applyAlignment="1">
      <alignment horizontal="center"/>
    </xf>
    <xf numFmtId="164" fontId="0" fillId="5" borderId="0" xfId="2" applyNumberFormat="1" applyFont="1" applyFill="1" applyBorder="1" applyProtection="1"/>
    <xf numFmtId="164" fontId="0" fillId="0" borderId="0" xfId="2" applyNumberFormat="1" applyFont="1" applyFill="1" applyBorder="1" applyAlignment="1" applyProtection="1">
      <alignment horizontal="center"/>
    </xf>
    <xf numFmtId="164" fontId="0" fillId="7" borderId="0" xfId="2" applyNumberFormat="1" applyFont="1" applyFill="1" applyBorder="1" applyProtection="1"/>
    <xf numFmtId="164" fontId="0" fillId="0" borderId="0" xfId="2" applyNumberFormat="1" applyFont="1" applyFill="1" applyBorder="1" applyProtection="1"/>
    <xf numFmtId="164" fontId="0" fillId="8" borderId="0" xfId="2" applyNumberFormat="1" applyFont="1" applyFill="1" applyBorder="1" applyProtection="1"/>
    <xf numFmtId="164" fontId="0" fillId="0" borderId="0" xfId="0" applyNumberFormat="1"/>
    <xf numFmtId="1" fontId="0" fillId="6" borderId="0" xfId="0" applyNumberFormat="1" applyFill="1"/>
    <xf numFmtId="167" fontId="0" fillId="6" borderId="0" xfId="0" applyNumberFormat="1" applyFill="1"/>
    <xf numFmtId="2" fontId="0" fillId="7" borderId="0" xfId="2" applyNumberFormat="1" applyFont="1" applyFill="1" applyBorder="1" applyProtection="1"/>
    <xf numFmtId="0" fontId="0" fillId="12" borderId="0" xfId="0" applyFill="1" applyProtection="1">
      <protection locked="0"/>
    </xf>
    <xf numFmtId="0" fontId="0" fillId="12" borderId="0" xfId="0" applyFill="1" applyAlignment="1" applyProtection="1">
      <alignment vertical="center"/>
      <protection locked="0"/>
    </xf>
    <xf numFmtId="0" fontId="1" fillId="12" borderId="0" xfId="0" applyFont="1" applyFill="1" applyAlignment="1">
      <alignment vertical="center" wrapText="1"/>
    </xf>
    <xf numFmtId="0" fontId="0" fillId="12" borderId="0" xfId="0" applyFill="1"/>
    <xf numFmtId="0" fontId="5" fillId="12" borderId="0" xfId="0" applyFont="1" applyFill="1" applyAlignment="1" applyProtection="1">
      <alignment horizontal="left" vertical="center" wrapText="1"/>
      <protection locked="0"/>
    </xf>
    <xf numFmtId="0" fontId="5" fillId="2" borderId="10" xfId="0" applyFont="1" applyFill="1" applyBorder="1" applyAlignment="1" applyProtection="1">
      <alignment horizontal="left" vertical="center" wrapText="1"/>
      <protection locked="0"/>
    </xf>
    <xf numFmtId="0" fontId="5" fillId="2" borderId="11" xfId="0" applyFont="1" applyFill="1" applyBorder="1" applyAlignment="1" applyProtection="1">
      <alignment horizontal="left" vertical="center" wrapText="1"/>
      <protection locked="0"/>
    </xf>
    <xf numFmtId="0" fontId="0" fillId="13" borderId="0" xfId="0" applyFill="1" applyAlignment="1" applyProtection="1">
      <alignment vertical="center"/>
      <protection locked="0"/>
    </xf>
    <xf numFmtId="0" fontId="0" fillId="13" borderId="0" xfId="0" applyFill="1"/>
    <xf numFmtId="0" fontId="0" fillId="5" borderId="0" xfId="0" applyFill="1"/>
    <xf numFmtId="0" fontId="0" fillId="7" borderId="0" xfId="0" applyFill="1"/>
    <xf numFmtId="164" fontId="5" fillId="9" borderId="0" xfId="2" applyNumberFormat="1" applyFont="1" applyFill="1" applyBorder="1" applyAlignment="1" applyProtection="1">
      <alignment horizontal="center"/>
    </xf>
    <xf numFmtId="164" fontId="5" fillId="0" borderId="0" xfId="2" applyNumberFormat="1" applyFont="1" applyFill="1" applyBorder="1" applyAlignment="1" applyProtection="1">
      <alignment horizontal="center"/>
    </xf>
    <xf numFmtId="164" fontId="5" fillId="10" borderId="0" xfId="2" applyNumberFormat="1" applyFont="1" applyFill="1" applyBorder="1" applyAlignment="1" applyProtection="1">
      <alignment horizontal="center"/>
    </xf>
    <xf numFmtId="164" fontId="5" fillId="11" borderId="0" xfId="2" applyNumberFormat="1" applyFont="1" applyFill="1" applyBorder="1" applyAlignment="1" applyProtection="1">
      <alignment horizontal="center"/>
    </xf>
    <xf numFmtId="0" fontId="1" fillId="13" borderId="2" xfId="0" applyFont="1" applyFill="1" applyBorder="1" applyAlignment="1">
      <alignment horizontal="center" vertical="center" wrapText="1"/>
    </xf>
    <xf numFmtId="49" fontId="2" fillId="14" borderId="8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center"/>
    </xf>
    <xf numFmtId="49" fontId="3" fillId="2" borderId="0" xfId="0" applyNumberFormat="1" applyFont="1" applyFill="1" applyAlignment="1" applyProtection="1">
      <alignment vertical="center"/>
      <protection locked="0"/>
    </xf>
    <xf numFmtId="49" fontId="2" fillId="2" borderId="0" xfId="0" applyNumberFormat="1" applyFont="1" applyFill="1" applyAlignment="1">
      <alignment vertical="center"/>
    </xf>
    <xf numFmtId="49" fontId="3" fillId="0" borderId="0" xfId="0" applyNumberFormat="1" applyFont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5" xfId="0" applyNumberFormat="1" applyFill="1" applyBorder="1" applyAlignment="1" applyProtection="1">
      <alignment horizontal="left" vertical="center" wrapText="1"/>
      <protection locked="0"/>
    </xf>
    <xf numFmtId="0" fontId="0" fillId="13" borderId="16" xfId="0" applyFill="1" applyBorder="1"/>
    <xf numFmtId="0" fontId="0" fillId="12" borderId="16" xfId="0" applyFill="1" applyBorder="1" applyAlignment="1" applyProtection="1">
      <alignment vertical="center"/>
      <protection locked="0"/>
    </xf>
    <xf numFmtId="0" fontId="5" fillId="12" borderId="16" xfId="0" applyFont="1" applyFill="1" applyBorder="1" applyAlignment="1" applyProtection="1">
      <alignment horizontal="left" vertical="top" wrapText="1"/>
      <protection locked="0"/>
    </xf>
    <xf numFmtId="0" fontId="0" fillId="13" borderId="16" xfId="0" applyFill="1" applyBorder="1" applyAlignment="1" applyProtection="1">
      <alignment vertical="center"/>
      <protection locked="0"/>
    </xf>
    <xf numFmtId="0" fontId="11" fillId="0" borderId="0" xfId="3" applyFill="1" applyProtection="1"/>
    <xf numFmtId="165" fontId="5" fillId="4" borderId="8" xfId="0" applyNumberFormat="1" applyFont="1" applyFill="1" applyBorder="1" applyAlignment="1">
      <alignment horizontal="center" vertical="center" wrapText="1"/>
    </xf>
    <xf numFmtId="10" fontId="0" fillId="2" borderId="8" xfId="1" applyNumberFormat="1" applyFont="1" applyFill="1" applyBorder="1" applyAlignment="1" applyProtection="1">
      <alignment horizontal="center" vertical="center" wrapText="1"/>
      <protection locked="0"/>
    </xf>
    <xf numFmtId="0" fontId="0" fillId="15" borderId="9" xfId="0" applyFill="1" applyBorder="1"/>
    <xf numFmtId="164" fontId="0" fillId="15" borderId="9" xfId="0" applyNumberFormat="1" applyFill="1" applyBorder="1"/>
    <xf numFmtId="164" fontId="0" fillId="15" borderId="9" xfId="0" applyNumberFormat="1" applyFill="1" applyBorder="1" applyAlignment="1">
      <alignment horizontal="center"/>
    </xf>
    <xf numFmtId="164" fontId="5" fillId="15" borderId="9" xfId="0" applyNumberFormat="1" applyFont="1" applyFill="1" applyBorder="1" applyAlignment="1">
      <alignment horizontal="center"/>
    </xf>
    <xf numFmtId="0" fontId="0" fillId="0" borderId="0" xfId="0" applyAlignment="1" applyProtection="1">
      <alignment vertical="center" wrapText="1"/>
      <protection locked="0"/>
    </xf>
    <xf numFmtId="0" fontId="6" fillId="3" borderId="0" xfId="0" applyFont="1" applyFill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0" fillId="0" borderId="8" xfId="0" applyFont="1" applyBorder="1" applyAlignment="1">
      <alignment horizontal="center" vertical="center"/>
    </xf>
    <xf numFmtId="0" fontId="0" fillId="2" borderId="8" xfId="0" applyFill="1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8" xfId="0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2" borderId="8" xfId="0" applyFill="1" applyBorder="1" applyAlignment="1" applyProtection="1">
      <alignment horizontal="left" vertical="center" wrapText="1"/>
      <protection locked="0"/>
    </xf>
    <xf numFmtId="0" fontId="6" fillId="3" borderId="0" xfId="0" applyFont="1" applyFill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left" vertical="center" wrapText="1"/>
    </xf>
    <xf numFmtId="0" fontId="5" fillId="12" borderId="0" xfId="0" applyFont="1" applyFill="1" applyAlignment="1" applyProtection="1">
      <alignment horizontal="left" vertical="top" wrapText="1"/>
      <protection locked="0"/>
    </xf>
    <xf numFmtId="44" fontId="5" fillId="2" borderId="12" xfId="0" applyNumberFormat="1" applyFont="1" applyFill="1" applyBorder="1" applyAlignment="1">
      <alignment horizontal="center" vertical="center" wrapText="1"/>
    </xf>
    <xf numFmtId="44" fontId="5" fillId="2" borderId="14" xfId="0" applyNumberFormat="1" applyFont="1" applyFill="1" applyBorder="1" applyAlignment="1">
      <alignment horizontal="center" vertical="center" wrapText="1"/>
    </xf>
    <xf numFmtId="166" fontId="5" fillId="2" borderId="10" xfId="0" applyNumberFormat="1" applyFont="1" applyFill="1" applyBorder="1" applyAlignment="1">
      <alignment horizontal="center" vertical="center" wrapText="1"/>
    </xf>
    <xf numFmtId="166" fontId="5" fillId="2" borderId="11" xfId="0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vertical="center" wrapText="1"/>
      <protection locked="0"/>
    </xf>
    <xf numFmtId="0" fontId="6" fillId="3" borderId="3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8" fillId="3" borderId="8" xfId="0" applyFont="1" applyFill="1" applyBorder="1"/>
    <xf numFmtId="0" fontId="0" fillId="3" borderId="15" xfId="0" applyFill="1" applyBorder="1"/>
    <xf numFmtId="165" fontId="0" fillId="2" borderId="12" xfId="0" applyNumberFormat="1" applyFill="1" applyBorder="1" applyAlignment="1" applyProtection="1">
      <alignment horizontal="center" vertical="center" wrapText="1"/>
      <protection locked="0"/>
    </xf>
    <xf numFmtId="165" fontId="0" fillId="2" borderId="14" xfId="0" applyNumberFormat="1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>
      <alignment horizontal="left" vertical="top" wrapText="1"/>
    </xf>
    <xf numFmtId="0" fontId="0" fillId="2" borderId="13" xfId="0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top" wrapText="1"/>
    </xf>
  </cellXfs>
  <cellStyles count="4">
    <cellStyle name="Hyperkobling" xfId="3" builtinId="8"/>
    <cellStyle name="Normal" xfId="0" builtinId="0"/>
    <cellStyle name="Prosent" xfId="1" builtinId="5"/>
    <cellStyle name="Valuta" xfId="2" builtinId="4"/>
  </cellStyles>
  <dxfs count="40">
    <dxf>
      <numFmt numFmtId="2" formatCode="0.00"/>
    </dxf>
    <dxf>
      <numFmt numFmtId="164" formatCode="&quot;kr&quot;\ #,##0"/>
    </dxf>
    <dxf>
      <font>
        <color theme="1" tint="0.89996032593768116"/>
      </font>
      <fill>
        <patternFill>
          <bgColor theme="8" tint="0.79998168889431442"/>
        </patternFill>
      </fill>
    </dxf>
    <dxf>
      <font>
        <color theme="1" tint="0.89996032593768116"/>
      </font>
      <fill>
        <patternFill>
          <bgColor theme="1" tint="0.89996032593768116"/>
        </patternFill>
      </fill>
    </dxf>
    <dxf>
      <font>
        <color theme="1" tint="0.89996032593768116"/>
      </font>
      <fill>
        <patternFill>
          <bgColor theme="1" tint="0.89996032593768116"/>
        </patternFill>
      </fill>
    </dxf>
    <dxf>
      <font>
        <color theme="1" tint="0.89996032593768116"/>
      </font>
      <fill>
        <patternFill>
          <bgColor theme="1" tint="0.89996032593768116"/>
        </patternFill>
      </fill>
    </dxf>
    <dxf>
      <font>
        <color theme="1" tint="0.89996032593768116"/>
      </font>
      <fill>
        <patternFill>
          <bgColor theme="1" tint="0.89996032593768116"/>
        </patternFill>
      </fill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FF99"/>
        </patternFill>
      </fill>
    </dxf>
    <dxf>
      <font>
        <color theme="1" tint="0.89996032593768116"/>
      </font>
      <fill>
        <patternFill>
          <bgColor theme="8" tint="0.79998168889431442"/>
        </patternFill>
      </fill>
    </dxf>
    <dxf>
      <numFmt numFmtId="2" formatCode="0.00"/>
    </dxf>
    <dxf>
      <numFmt numFmtId="164" formatCode="&quot;kr&quot;\ #,##0"/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6"/>
        </patternFill>
      </fill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</dxfs>
  <tableStyles count="0" defaultTableStyle="TableStyleMedium2" defaultPivotStyle="PivotStyleLight16"/>
  <colors>
    <mruColors>
      <color rgb="FFCCECFF"/>
      <color rgb="FF99CCFF"/>
      <color rgb="FF575757"/>
      <color rgb="FFABD0EA"/>
      <color rgb="FFCFD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Samveis digital">
      <a:dk1>
        <a:srgbClr val="202020"/>
      </a:dk1>
      <a:lt1>
        <a:srgbClr val="FFFFFF"/>
      </a:lt1>
      <a:dk2>
        <a:srgbClr val="3A7EC0"/>
      </a:dk2>
      <a:lt2>
        <a:srgbClr val="DBDD45"/>
      </a:lt2>
      <a:accent1>
        <a:srgbClr val="3A7EC0"/>
      </a:accent1>
      <a:accent2>
        <a:srgbClr val="61904E"/>
      </a:accent2>
      <a:accent3>
        <a:srgbClr val="8FAF48"/>
      </a:accent3>
      <a:accent4>
        <a:srgbClr val="5BA5D9"/>
      </a:accent4>
      <a:accent5>
        <a:srgbClr val="9CA5AE"/>
      </a:accent5>
      <a:accent6>
        <a:srgbClr val="202020"/>
      </a:accent6>
      <a:hlink>
        <a:srgbClr val="202020"/>
      </a:hlink>
      <a:folHlink>
        <a:srgbClr val="61904E"/>
      </a:folHlink>
    </a:clrScheme>
    <a:fontScheme name="Custom 1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5E32-F13A-41EB-9766-7C1AFD7AB603}">
  <sheetPr>
    <tabColor theme="4"/>
    <pageSetUpPr fitToPage="1"/>
  </sheetPr>
  <dimension ref="A1:Z149"/>
  <sheetViews>
    <sheetView showGridLines="0" tabSelected="1" topLeftCell="A2" zoomScale="80" zoomScaleNormal="80" zoomScalePageLayoutView="85" workbookViewId="0">
      <selection activeCell="C4" sqref="C4"/>
    </sheetView>
  </sheetViews>
  <sheetFormatPr baseColWidth="10" defaultColWidth="0" defaultRowHeight="13.8" zeroHeight="1" x14ac:dyDescent="0.25"/>
  <cols>
    <col min="1" max="1" width="3.796875" customWidth="1"/>
    <col min="2" max="2" width="42.59765625" style="1" customWidth="1"/>
    <col min="3" max="3" width="32.796875" style="1" customWidth="1"/>
    <col min="4" max="4" width="33.5" style="1" customWidth="1"/>
    <col min="5" max="5" width="47.5" style="1" customWidth="1"/>
    <col min="6" max="6" width="8.59765625" customWidth="1"/>
    <col min="7" max="26" width="9" customWidth="1"/>
    <col min="27" max="16384" width="9" hidden="1"/>
  </cols>
  <sheetData>
    <row r="1" spans="2:9" s="8" customFormat="1" ht="42" customHeight="1" x14ac:dyDescent="0.25">
      <c r="B1" s="54" t="s">
        <v>0</v>
      </c>
      <c r="C1" s="55"/>
      <c r="D1" s="55"/>
      <c r="E1" s="55"/>
    </row>
    <row r="2" spans="2:9" ht="40.200000000000003" customHeight="1" x14ac:dyDescent="0.25">
      <c r="B2" s="51" t="s">
        <v>1</v>
      </c>
      <c r="C2" s="51" t="s">
        <v>2</v>
      </c>
      <c r="D2" s="51" t="s">
        <v>3</v>
      </c>
      <c r="E2" s="51" t="s">
        <v>4</v>
      </c>
    </row>
    <row r="3" spans="2:9" ht="99" customHeight="1" x14ac:dyDescent="0.25">
      <c r="B3" s="52" t="s">
        <v>5</v>
      </c>
      <c r="C3" s="52" t="s">
        <v>6</v>
      </c>
      <c r="D3" s="52" t="s">
        <v>7</v>
      </c>
      <c r="E3" s="52" t="s">
        <v>8</v>
      </c>
    </row>
    <row r="4" spans="2:9" s="8" customFormat="1" ht="108.6" customHeight="1" x14ac:dyDescent="0.25">
      <c r="B4" s="75" t="s">
        <v>9</v>
      </c>
      <c r="C4" s="75" t="s">
        <v>53</v>
      </c>
      <c r="D4" s="7" t="s">
        <v>54</v>
      </c>
      <c r="E4" s="7" t="s">
        <v>55</v>
      </c>
    </row>
    <row r="5" spans="2:9" s="8" customFormat="1" ht="41.4" x14ac:dyDescent="0.25">
      <c r="B5" s="7"/>
      <c r="C5" s="7"/>
      <c r="D5" s="7" t="s">
        <v>56</v>
      </c>
      <c r="E5" s="7" t="s">
        <v>57</v>
      </c>
    </row>
    <row r="6" spans="2:9" s="8" customFormat="1" ht="41.4" x14ac:dyDescent="0.25">
      <c r="B6" s="7"/>
      <c r="C6" s="7"/>
      <c r="D6" s="7" t="s">
        <v>58</v>
      </c>
      <c r="E6" s="7" t="s">
        <v>59</v>
      </c>
      <c r="I6"/>
    </row>
    <row r="7" spans="2:9" s="8" customFormat="1" ht="41.4" x14ac:dyDescent="0.25">
      <c r="B7" s="7"/>
      <c r="C7" s="7"/>
      <c r="D7" s="7" t="s">
        <v>60</v>
      </c>
      <c r="E7" s="7" t="s">
        <v>61</v>
      </c>
    </row>
    <row r="8" spans="2:9" s="8" customFormat="1" ht="27.6" x14ac:dyDescent="0.25">
      <c r="B8" s="7"/>
      <c r="C8" s="7"/>
      <c r="D8" s="7" t="s">
        <v>62</v>
      </c>
      <c r="E8" s="7" t="s">
        <v>63</v>
      </c>
    </row>
    <row r="9" spans="2:9" ht="27.6" x14ac:dyDescent="0.25">
      <c r="B9" s="7"/>
      <c r="C9" s="7"/>
      <c r="D9" s="7" t="s">
        <v>64</v>
      </c>
      <c r="E9" s="7" t="s">
        <v>65</v>
      </c>
    </row>
    <row r="10" spans="2:9" ht="41.4" x14ac:dyDescent="0.25">
      <c r="B10" s="7"/>
      <c r="C10" s="7"/>
      <c r="D10" s="7" t="s">
        <v>66</v>
      </c>
      <c r="E10" s="7" t="s">
        <v>67</v>
      </c>
    </row>
    <row r="11" spans="2:9" ht="55.2" x14ac:dyDescent="0.25">
      <c r="B11" s="7"/>
      <c r="C11" s="7"/>
      <c r="D11" s="75" t="s">
        <v>68</v>
      </c>
      <c r="E11" s="75" t="s">
        <v>69</v>
      </c>
    </row>
    <row r="12" spans="2:9" x14ac:dyDescent="0.25">
      <c r="B12" s="7"/>
      <c r="C12" s="7"/>
      <c r="D12" s="7"/>
      <c r="E12" s="7"/>
    </row>
    <row r="13" spans="2:9" x14ac:dyDescent="0.25">
      <c r="B13"/>
      <c r="C13"/>
      <c r="D13"/>
      <c r="E13"/>
    </row>
    <row r="14" spans="2:9" x14ac:dyDescent="0.25">
      <c r="B14"/>
      <c r="C14"/>
      <c r="D14"/>
      <c r="E14"/>
    </row>
    <row r="15" spans="2:9" x14ac:dyDescent="0.25">
      <c r="B15"/>
      <c r="C15"/>
      <c r="D15"/>
      <c r="E15"/>
    </row>
    <row r="16" spans="2:9" x14ac:dyDescent="0.25">
      <c r="B16"/>
      <c r="C16"/>
      <c r="D16"/>
      <c r="E16"/>
    </row>
    <row r="17" spans="2:5" x14ac:dyDescent="0.25">
      <c r="B17"/>
      <c r="C17"/>
      <c r="D17"/>
      <c r="E17"/>
    </row>
    <row r="18" spans="2:5" x14ac:dyDescent="0.25">
      <c r="B18"/>
      <c r="C18"/>
      <c r="D18"/>
      <c r="E18"/>
    </row>
    <row r="19" spans="2:5" x14ac:dyDescent="0.25">
      <c r="B19"/>
      <c r="C19"/>
      <c r="D19"/>
      <c r="E19"/>
    </row>
    <row r="20" spans="2:5" x14ac:dyDescent="0.25">
      <c r="B20"/>
      <c r="C20"/>
      <c r="D20"/>
      <c r="E20"/>
    </row>
    <row r="21" spans="2:5" x14ac:dyDescent="0.25">
      <c r="B21"/>
      <c r="C21"/>
      <c r="D21"/>
      <c r="E21"/>
    </row>
    <row r="22" spans="2:5" x14ac:dyDescent="0.25">
      <c r="B22"/>
      <c r="C22"/>
      <c r="D22"/>
      <c r="E22"/>
    </row>
    <row r="23" spans="2:5" x14ac:dyDescent="0.25"/>
    <row r="24" spans="2:5" x14ac:dyDescent="0.25"/>
    <row r="25" spans="2:5" x14ac:dyDescent="0.25"/>
    <row r="26" spans="2:5" x14ac:dyDescent="0.25"/>
    <row r="27" spans="2:5" x14ac:dyDescent="0.25"/>
    <row r="28" spans="2:5" x14ac:dyDescent="0.25"/>
    <row r="29" spans="2:5" x14ac:dyDescent="0.25"/>
    <row r="30" spans="2:5" x14ac:dyDescent="0.25"/>
    <row r="31" spans="2:5" x14ac:dyDescent="0.25"/>
    <row r="32" spans="2:5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</sheetData>
  <sheetProtection formatCells="0" formatColumns="0" formatRows="0" insertColumns="0" insertRows="0" insertHyperlinks="0" deleteColumns="0" deleteRows="0" sort="0" autoFilter="0" pivotTables="0"/>
  <pageMargins left="0.70866141732283472" right="0.70866141732283472" top="0.74803149606299213" bottom="0.74803149606299213" header="0.31496062992125984" footer="0.31496062992125984"/>
  <pageSetup paperSize="9" scale="7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3C9EE-03E6-45EF-8C2B-A42FA2E99D20}">
  <sheetPr>
    <tabColor rgb="FF0070C0"/>
    <pageSetUpPr fitToPage="1"/>
  </sheetPr>
  <dimension ref="A1:Z72"/>
  <sheetViews>
    <sheetView showGridLines="0" topLeftCell="B17" zoomScaleNormal="100" zoomScalePageLayoutView="85" workbookViewId="0">
      <selection activeCell="B24" sqref="B24:C24"/>
    </sheetView>
  </sheetViews>
  <sheetFormatPr baseColWidth="10" defaultColWidth="0" defaultRowHeight="13.8" zeroHeight="1" x14ac:dyDescent="0.25"/>
  <cols>
    <col min="1" max="1" width="3.796875" style="1" customWidth="1"/>
    <col min="2" max="2" width="0.796875" style="1" customWidth="1"/>
    <col min="3" max="3" width="35.296875" style="1" customWidth="1"/>
    <col min="4" max="4" width="26" style="1" bestFit="1" customWidth="1"/>
    <col min="5" max="9" width="14.09765625" style="2" customWidth="1"/>
    <col min="10" max="10" width="20.09765625" style="2" customWidth="1"/>
    <col min="11" max="11" width="1.09765625" style="1" customWidth="1"/>
    <col min="12" max="26" width="9" style="1" customWidth="1"/>
    <col min="27" max="16384" width="9" style="1" hidden="1"/>
  </cols>
  <sheetData>
    <row r="1" spans="2:13" s="3" customFormat="1" ht="42" customHeight="1" x14ac:dyDescent="0.25">
      <c r="B1" s="56" t="s">
        <v>74</v>
      </c>
      <c r="C1" s="56"/>
      <c r="D1" s="57"/>
      <c r="E1" s="57"/>
      <c r="F1" s="53"/>
      <c r="G1" s="53"/>
      <c r="H1" s="53"/>
      <c r="I1" s="53"/>
      <c r="J1" s="53"/>
    </row>
    <row r="2" spans="2:13" ht="23.55" customHeight="1" x14ac:dyDescent="0.25">
      <c r="B2" s="36"/>
      <c r="C2" s="89" t="s">
        <v>11</v>
      </c>
      <c r="D2" s="89"/>
      <c r="E2" s="89"/>
      <c r="F2" s="89"/>
      <c r="G2" s="89"/>
      <c r="H2" s="89"/>
      <c r="I2" s="38"/>
      <c r="J2" s="38"/>
      <c r="K2" s="36"/>
    </row>
    <row r="3" spans="2:13" s="3" customFormat="1" ht="37.950000000000003" customHeight="1" x14ac:dyDescent="0.25">
      <c r="B3" s="37"/>
      <c r="C3" s="95" t="s">
        <v>73</v>
      </c>
      <c r="D3" s="96"/>
      <c r="E3" s="96"/>
      <c r="F3" s="96"/>
      <c r="G3" s="96"/>
      <c r="H3" s="96"/>
      <c r="I3" s="96"/>
      <c r="J3" s="97"/>
      <c r="K3" s="37"/>
    </row>
    <row r="4" spans="2:13" s="3" customFormat="1" ht="6.6" customHeight="1" x14ac:dyDescent="0.25">
      <c r="B4" s="37"/>
      <c r="C4" s="37"/>
      <c r="D4" s="90"/>
      <c r="E4" s="90"/>
      <c r="F4" s="90"/>
      <c r="G4" s="90"/>
      <c r="H4" s="39"/>
      <c r="I4" s="39"/>
      <c r="J4" s="39"/>
      <c r="K4" s="37"/>
      <c r="M4"/>
    </row>
    <row r="5" spans="2:13" s="3" customFormat="1" ht="30" customHeight="1" x14ac:dyDescent="0.25">
      <c r="B5" s="37"/>
      <c r="C5" s="22" t="s">
        <v>12</v>
      </c>
      <c r="D5" s="23"/>
      <c r="E5" s="91">
        <f>I50</f>
        <v>5310736.2312243963</v>
      </c>
      <c r="F5" s="92"/>
      <c r="G5" s="43"/>
      <c r="H5" s="44"/>
      <c r="I5" s="44"/>
      <c r="J5" s="44"/>
      <c r="K5" s="37"/>
      <c r="M5"/>
    </row>
    <row r="6" spans="2:13" s="3" customFormat="1" ht="7.2" customHeight="1" x14ac:dyDescent="0.25">
      <c r="B6" s="37"/>
      <c r="C6" s="40"/>
      <c r="D6" s="40"/>
      <c r="E6" s="40"/>
      <c r="F6" s="40"/>
      <c r="G6" s="43"/>
      <c r="H6" s="44"/>
      <c r="I6" s="44"/>
      <c r="J6" s="44"/>
      <c r="K6" s="37"/>
      <c r="M6"/>
    </row>
    <row r="7" spans="2:13" s="3" customFormat="1" ht="30" customHeight="1" x14ac:dyDescent="0.25">
      <c r="B7" s="37"/>
      <c r="C7" s="41" t="s">
        <v>13</v>
      </c>
      <c r="D7" s="42"/>
      <c r="E7" s="93">
        <f>SUM(D43:H43)</f>
        <v>8.4499999999999993</v>
      </c>
      <c r="F7" s="94"/>
      <c r="G7" s="43"/>
      <c r="H7" s="44"/>
      <c r="I7" s="44"/>
      <c r="J7" s="44"/>
      <c r="K7" s="37"/>
      <c r="M7"/>
    </row>
    <row r="8" spans="2:13" s="3" customFormat="1" ht="8.5500000000000007" customHeight="1" x14ac:dyDescent="0.25">
      <c r="B8" s="61"/>
      <c r="C8" s="62"/>
      <c r="D8" s="62"/>
      <c r="E8" s="62"/>
      <c r="F8" s="62"/>
      <c r="G8" s="60"/>
      <c r="H8" s="60"/>
      <c r="I8" s="60"/>
      <c r="J8" s="60"/>
      <c r="K8" s="63"/>
      <c r="M8"/>
    </row>
    <row r="9" spans="2:13" s="3" customFormat="1" ht="17.55" customHeight="1" x14ac:dyDescent="0.25">
      <c r="C9" s="10"/>
      <c r="D9" s="10"/>
      <c r="E9" s="10"/>
      <c r="F9" s="10"/>
      <c r="G9" s="10"/>
      <c r="H9"/>
      <c r="I9" s="10"/>
      <c r="J9"/>
      <c r="M9"/>
    </row>
    <row r="10" spans="2:13" ht="40.200000000000003" customHeight="1" x14ac:dyDescent="0.25">
      <c r="B10" s="83" t="s">
        <v>3</v>
      </c>
      <c r="C10" s="84"/>
      <c r="D10" s="86" t="s">
        <v>14</v>
      </c>
      <c r="E10" s="86" t="s">
        <v>15</v>
      </c>
      <c r="F10" s="88"/>
      <c r="G10" s="88"/>
      <c r="H10" s="88"/>
      <c r="I10" s="88"/>
      <c r="J10" s="85" t="s">
        <v>16</v>
      </c>
      <c r="K10" s="83"/>
      <c r="M10"/>
    </row>
    <row r="11" spans="2:13" ht="21.6" customHeight="1" x14ac:dyDescent="0.25">
      <c r="B11" s="83"/>
      <c r="C11" s="84"/>
      <c r="D11" s="87"/>
      <c r="E11" s="16" t="s">
        <v>17</v>
      </c>
      <c r="F11" s="16" t="s">
        <v>18</v>
      </c>
      <c r="G11" s="16" t="s">
        <v>19</v>
      </c>
      <c r="H11" s="16" t="s">
        <v>20</v>
      </c>
      <c r="I11" s="16" t="s">
        <v>21</v>
      </c>
      <c r="J11" s="85"/>
      <c r="K11" s="83"/>
    </row>
    <row r="12" spans="2:13" ht="21.6" customHeight="1" x14ac:dyDescent="0.25">
      <c r="B12" s="72"/>
      <c r="C12" s="72"/>
      <c r="D12" s="73" t="s">
        <v>70</v>
      </c>
      <c r="E12" s="16">
        <v>5</v>
      </c>
      <c r="F12" s="16">
        <v>10</v>
      </c>
      <c r="G12" s="16">
        <v>15</v>
      </c>
      <c r="H12" s="16">
        <v>20</v>
      </c>
      <c r="I12" s="74">
        <v>20</v>
      </c>
      <c r="J12" s="72"/>
      <c r="K12" s="72"/>
    </row>
    <row r="13" spans="2:13" ht="21.6" customHeight="1" x14ac:dyDescent="0.25">
      <c r="B13" s="72"/>
      <c r="C13" s="72"/>
      <c r="D13" s="73"/>
      <c r="E13" s="16"/>
      <c r="F13" s="16"/>
      <c r="G13" s="16"/>
      <c r="H13" s="16"/>
      <c r="I13" s="74"/>
      <c r="J13" s="72"/>
      <c r="K13" s="72"/>
    </row>
    <row r="14" spans="2:13" s="3" customFormat="1" ht="49.95" customHeight="1" x14ac:dyDescent="0.25">
      <c r="B14" s="82" t="s">
        <v>22</v>
      </c>
      <c r="C14" s="82"/>
      <c r="D14" s="58" t="s">
        <v>23</v>
      </c>
      <c r="E14" s="15" t="s">
        <v>71</v>
      </c>
      <c r="F14" s="15">
        <v>1.3</v>
      </c>
      <c r="G14" s="15">
        <v>1.95</v>
      </c>
      <c r="H14" s="15">
        <v>2.6</v>
      </c>
      <c r="I14" s="18">
        <v>2.6</v>
      </c>
      <c r="J14" s="76"/>
      <c r="K14" s="76"/>
    </row>
    <row r="15" spans="2:13" s="3" customFormat="1" ht="49.95" customHeight="1" x14ac:dyDescent="0.25">
      <c r="B15" s="82" t="s">
        <v>24</v>
      </c>
      <c r="C15" s="82"/>
      <c r="D15" s="58" t="s">
        <v>25</v>
      </c>
      <c r="E15" s="5">
        <v>169360</v>
      </c>
      <c r="F15" s="5">
        <v>338720</v>
      </c>
      <c r="G15" s="5">
        <v>507880</v>
      </c>
      <c r="H15" s="5">
        <v>676840</v>
      </c>
      <c r="I15" s="17">
        <v>676840</v>
      </c>
      <c r="J15" s="76"/>
      <c r="K15" s="76"/>
    </row>
    <row r="16" spans="2:13" s="3" customFormat="1" ht="49.95" customHeight="1" x14ac:dyDescent="0.25">
      <c r="B16" s="82" t="s">
        <v>10</v>
      </c>
      <c r="C16" s="82"/>
      <c r="D16" s="58" t="s">
        <v>26</v>
      </c>
      <c r="E16" s="5"/>
      <c r="F16" s="5"/>
      <c r="G16" s="5"/>
      <c r="H16" s="5"/>
      <c r="I16" s="17"/>
      <c r="J16" s="76">
        <v>5</v>
      </c>
      <c r="K16" s="76"/>
    </row>
    <row r="17" spans="2:17" s="3" customFormat="1" ht="49.95" customHeight="1" x14ac:dyDescent="0.25">
      <c r="B17" s="78" t="s">
        <v>27</v>
      </c>
      <c r="C17" s="78"/>
      <c r="D17" s="58" t="s">
        <v>26</v>
      </c>
      <c r="E17" s="5"/>
      <c r="F17" s="5"/>
      <c r="G17" s="5"/>
      <c r="H17" s="5"/>
      <c r="I17" s="17"/>
      <c r="J17" s="76">
        <v>3</v>
      </c>
      <c r="K17" s="76"/>
    </row>
    <row r="18" spans="2:17" s="71" customFormat="1" ht="49.95" customHeight="1" x14ac:dyDescent="0.25">
      <c r="B18" s="98" t="s">
        <v>28</v>
      </c>
      <c r="C18" s="98"/>
      <c r="D18" s="58" t="s">
        <v>26</v>
      </c>
      <c r="E18" s="15"/>
      <c r="F18" s="15"/>
      <c r="G18" s="15"/>
      <c r="H18" s="15"/>
      <c r="I18" s="18"/>
      <c r="J18" s="81">
        <v>3</v>
      </c>
      <c r="K18" s="81"/>
    </row>
    <row r="19" spans="2:17" s="3" customFormat="1" ht="49.95" customHeight="1" x14ac:dyDescent="0.25">
      <c r="B19" s="98" t="s">
        <v>29</v>
      </c>
      <c r="C19" s="98"/>
      <c r="D19" s="58" t="s">
        <v>26</v>
      </c>
      <c r="E19" s="15"/>
      <c r="F19" s="15"/>
      <c r="G19" s="15"/>
      <c r="H19" s="15"/>
      <c r="I19" s="18"/>
      <c r="J19" s="76">
        <v>4</v>
      </c>
      <c r="K19" s="76"/>
    </row>
    <row r="20" spans="2:17" s="3" customFormat="1" ht="9.6" customHeight="1" x14ac:dyDescent="0.25">
      <c r="C20" s="11"/>
      <c r="D20" s="11"/>
      <c r="E20" s="12"/>
      <c r="F20" s="12"/>
      <c r="G20" s="12"/>
      <c r="H20" s="12"/>
      <c r="I20" s="12"/>
      <c r="J20" s="12"/>
      <c r="Q20" s="15"/>
    </row>
    <row r="21" spans="2:17" customFormat="1" ht="15" customHeight="1" x14ac:dyDescent="0.25">
      <c r="B21" s="83" t="s">
        <v>30</v>
      </c>
      <c r="C21" s="84"/>
      <c r="D21" s="87" t="s">
        <v>31</v>
      </c>
      <c r="E21" s="99" t="s">
        <v>32</v>
      </c>
      <c r="F21" s="100"/>
      <c r="G21" s="100"/>
      <c r="H21" s="100"/>
      <c r="I21" s="101"/>
      <c r="J21" s="102" t="s">
        <v>33</v>
      </c>
      <c r="K21" s="103"/>
    </row>
    <row r="22" spans="2:17" customFormat="1" ht="24" customHeight="1" x14ac:dyDescent="0.25">
      <c r="B22" s="83"/>
      <c r="C22" s="84"/>
      <c r="D22" s="87"/>
      <c r="E22" s="16" t="s">
        <v>17</v>
      </c>
      <c r="F22" s="16" t="s">
        <v>18</v>
      </c>
      <c r="G22" s="16" t="s">
        <v>19</v>
      </c>
      <c r="H22" s="16" t="s">
        <v>20</v>
      </c>
      <c r="I22" s="16" t="s">
        <v>21</v>
      </c>
      <c r="J22" s="102"/>
      <c r="K22" s="103"/>
    </row>
    <row r="23" spans="2:17" s="3" customFormat="1" ht="40.200000000000003" customHeight="1" x14ac:dyDescent="0.25">
      <c r="B23" s="77" t="s">
        <v>75</v>
      </c>
      <c r="C23" s="77"/>
      <c r="D23" s="59" t="s">
        <v>34</v>
      </c>
      <c r="E23" s="5">
        <v>960</v>
      </c>
      <c r="F23" s="5">
        <v>1920</v>
      </c>
      <c r="G23" s="5">
        <v>2880</v>
      </c>
      <c r="H23" s="5">
        <v>3840</v>
      </c>
      <c r="I23" s="17">
        <v>3840</v>
      </c>
      <c r="J23" s="79" t="s">
        <v>76</v>
      </c>
      <c r="K23" s="79"/>
    </row>
    <row r="24" spans="2:17" s="3" customFormat="1" ht="40.200000000000003" customHeight="1" x14ac:dyDescent="0.25">
      <c r="B24" s="77" t="s">
        <v>77</v>
      </c>
      <c r="C24" s="77"/>
      <c r="D24" s="59" t="s">
        <v>34</v>
      </c>
      <c r="E24" s="5">
        <v>100000</v>
      </c>
      <c r="F24" s="5">
        <v>200000</v>
      </c>
      <c r="G24" s="5">
        <v>300000</v>
      </c>
      <c r="H24" s="5">
        <v>400000</v>
      </c>
      <c r="I24" s="17">
        <v>400000</v>
      </c>
      <c r="J24" s="79" t="s">
        <v>72</v>
      </c>
      <c r="K24" s="79"/>
    </row>
    <row r="25" spans="2:17" s="3" customFormat="1" ht="40.200000000000003" customHeight="1" x14ac:dyDescent="0.25">
      <c r="B25" s="77" t="s">
        <v>35</v>
      </c>
      <c r="C25" s="77"/>
      <c r="D25" s="59" t="s">
        <v>34</v>
      </c>
      <c r="E25" s="5">
        <v>68400</v>
      </c>
      <c r="F25" s="5">
        <v>136800</v>
      </c>
      <c r="G25" s="5">
        <v>205000</v>
      </c>
      <c r="H25" s="5">
        <v>273000</v>
      </c>
      <c r="I25" s="17">
        <v>273000</v>
      </c>
      <c r="J25" s="80" t="s">
        <v>36</v>
      </c>
      <c r="K25" s="81"/>
    </row>
    <row r="26" spans="2:17" s="3" customFormat="1" ht="40.200000000000003" customHeight="1" x14ac:dyDescent="0.25">
      <c r="B26" s="78"/>
      <c r="C26" s="78"/>
      <c r="D26" s="59"/>
      <c r="E26" s="6"/>
      <c r="F26" s="6"/>
      <c r="G26" s="6"/>
      <c r="H26" s="6"/>
      <c r="I26" s="9"/>
      <c r="J26" s="76"/>
      <c r="K26" s="76"/>
    </row>
    <row r="27" spans="2:17" s="3" customFormat="1" ht="40.200000000000003" customHeight="1" x14ac:dyDescent="0.25">
      <c r="B27" s="78"/>
      <c r="C27" s="78"/>
      <c r="D27" s="59"/>
      <c r="E27" s="6"/>
      <c r="F27" s="6"/>
      <c r="G27" s="6"/>
      <c r="H27" s="6"/>
      <c r="I27" s="9"/>
      <c r="J27" s="76"/>
      <c r="K27" s="76"/>
    </row>
    <row r="28" spans="2:17" s="3" customFormat="1" ht="40.200000000000003" customHeight="1" x14ac:dyDescent="0.25">
      <c r="B28" s="78"/>
      <c r="C28" s="78"/>
      <c r="D28" s="59"/>
      <c r="E28" s="6"/>
      <c r="F28" s="6"/>
      <c r="G28" s="6"/>
      <c r="H28" s="6"/>
      <c r="I28" s="9"/>
      <c r="J28" s="76"/>
      <c r="K28" s="76"/>
    </row>
    <row r="29" spans="2:17" s="3" customFormat="1" ht="40.200000000000003" customHeight="1" x14ac:dyDescent="0.25">
      <c r="B29" s="78"/>
      <c r="C29" s="78"/>
      <c r="D29" s="59"/>
      <c r="E29" s="6"/>
      <c r="F29" s="6"/>
      <c r="G29" s="6"/>
      <c r="H29" s="6"/>
      <c r="I29" s="9"/>
      <c r="J29" s="76"/>
      <c r="K29" s="76"/>
    </row>
    <row r="30" spans="2:17" s="3" customFormat="1" x14ac:dyDescent="0.25">
      <c r="C30" s="11"/>
      <c r="D30" s="14"/>
      <c r="E30" s="13"/>
      <c r="F30" s="13"/>
      <c r="G30" s="13"/>
      <c r="H30" s="13"/>
      <c r="I30" s="13"/>
      <c r="J30"/>
    </row>
    <row r="31" spans="2:17" s="3" customFormat="1" ht="10.95" customHeight="1" x14ac:dyDescent="0.25">
      <c r="C31" s="11"/>
      <c r="D31" s="14"/>
      <c r="E31" s="13"/>
      <c r="F31" s="13"/>
      <c r="G31" s="13"/>
      <c r="H31" s="13"/>
      <c r="I31" s="13"/>
      <c r="J31" s="13"/>
    </row>
    <row r="32" spans="2:17" customFormat="1" ht="20.55" customHeight="1" x14ac:dyDescent="0.4">
      <c r="B32" s="104" t="s">
        <v>37</v>
      </c>
      <c r="C32" s="104"/>
      <c r="D32" s="104"/>
      <c r="E32" s="104"/>
      <c r="F32" s="104"/>
      <c r="G32" s="4"/>
      <c r="H32" s="4"/>
      <c r="I32" s="4"/>
      <c r="J32" s="105"/>
      <c r="K32" s="105"/>
    </row>
    <row r="33" spans="2:12" s="3" customFormat="1" ht="316.95" customHeight="1" x14ac:dyDescent="0.25">
      <c r="B33" s="108" t="s">
        <v>38</v>
      </c>
      <c r="C33" s="109"/>
      <c r="D33" s="109"/>
      <c r="E33" s="109"/>
      <c r="F33" s="110"/>
      <c r="G33" s="65" t="s">
        <v>39</v>
      </c>
      <c r="H33" s="66">
        <v>0.04</v>
      </c>
      <c r="I33" s="65" t="s">
        <v>40</v>
      </c>
      <c r="J33" s="106">
        <v>700000</v>
      </c>
      <c r="K33" s="107"/>
    </row>
    <row r="34" spans="2:12" ht="30.6" customHeight="1" x14ac:dyDescent="0.25"/>
    <row r="35" spans="2:12" ht="21" x14ac:dyDescent="0.4">
      <c r="C35" s="104" t="s">
        <v>41</v>
      </c>
      <c r="D35" s="104"/>
      <c r="E35" s="104"/>
      <c r="F35" s="104"/>
      <c r="G35" s="104"/>
      <c r="H35" s="4"/>
      <c r="I35" s="4"/>
      <c r="J35" s="4"/>
      <c r="K35" s="105"/>
      <c r="L35" s="105"/>
    </row>
    <row r="36" spans="2:12" x14ac:dyDescent="0.25">
      <c r="C36" s="19" t="s">
        <v>42</v>
      </c>
      <c r="D36" s="20"/>
      <c r="E36" s="20"/>
      <c r="F36" s="20"/>
      <c r="G36" s="20"/>
      <c r="H36" s="21"/>
      <c r="I36" s="21"/>
    </row>
    <row r="37" spans="2:12" x14ac:dyDescent="0.25">
      <c r="C37"/>
      <c r="D37"/>
      <c r="E37"/>
      <c r="F37"/>
      <c r="G37"/>
      <c r="H37" s="24"/>
      <c r="I37" s="24" t="s">
        <v>43</v>
      </c>
    </row>
    <row r="38" spans="2:12" x14ac:dyDescent="0.25">
      <c r="C38" s="19" t="s">
        <v>44</v>
      </c>
      <c r="D38" s="33">
        <v>1</v>
      </c>
      <c r="E38" s="33">
        <v>2</v>
      </c>
      <c r="F38" s="33">
        <v>3</v>
      </c>
      <c r="G38" s="33">
        <v>4</v>
      </c>
      <c r="H38" s="33">
        <v>5</v>
      </c>
      <c r="I38" s="26"/>
    </row>
    <row r="39" spans="2:12" x14ac:dyDescent="0.25">
      <c r="C39" s="19" t="s">
        <v>45</v>
      </c>
      <c r="D39" s="34">
        <v>1</v>
      </c>
      <c r="E39" s="34">
        <f>1/((1+$H$33)^(E38-1))</f>
        <v>0.96153846153846145</v>
      </c>
      <c r="F39" s="34">
        <f>1/((1+$H$33)^(F38-1))</f>
        <v>0.92455621301775137</v>
      </c>
      <c r="G39" s="34">
        <f>1/((1+$H$33)^(G38-1))</f>
        <v>0.88899635867091487</v>
      </c>
      <c r="H39" s="34">
        <f>1/((1+$H$33)^(H38-1))</f>
        <v>0.85480419102972571</v>
      </c>
      <c r="I39" s="26"/>
    </row>
    <row r="40" spans="2:12" x14ac:dyDescent="0.25">
      <c r="C40" s="45" t="s">
        <v>46</v>
      </c>
      <c r="D40" s="27">
        <f>SUMIF($D$14:$D$19,"Direkte (økonomiske - NOK)",E$14:E$19)</f>
        <v>169360</v>
      </c>
      <c r="E40" s="27">
        <f>SUMIF($D$14:$D$19,"Direkte (økonomiske - NOK)",F$14:F$19)</f>
        <v>338720</v>
      </c>
      <c r="F40" s="27">
        <f>SUMIF($D$14:$D$19,"Direkte (økonomiske - NOK)",G$14:G$19)</f>
        <v>507880</v>
      </c>
      <c r="G40" s="27">
        <f>SUMIF($D$14:$D$19,"Direkte (økonomiske - NOK)",H$14:H$19)</f>
        <v>676840</v>
      </c>
      <c r="H40" s="27">
        <f>SUMIF($D$14:$D$19,"Direkte (økonomiske - NOK)",I$14:I$19)</f>
        <v>676840</v>
      </c>
      <c r="I40" s="28"/>
    </row>
    <row r="41" spans="2:12" x14ac:dyDescent="0.25">
      <c r="C41" s="45" t="s">
        <v>47</v>
      </c>
      <c r="D41" s="27">
        <f>D39*D40</f>
        <v>169360</v>
      </c>
      <c r="E41" s="27">
        <f>E39*E40</f>
        <v>325692.30769230769</v>
      </c>
      <c r="F41" s="27">
        <f>F39*F40</f>
        <v>469563.60946745559</v>
      </c>
      <c r="G41" s="27">
        <f>G39*G40</f>
        <v>601708.29540282197</v>
      </c>
      <c r="H41" s="27">
        <f>H39*H40</f>
        <v>578565.66865655954</v>
      </c>
      <c r="I41" s="47">
        <f>SUM(D41:H41)</f>
        <v>2144889.8812191449</v>
      </c>
    </row>
    <row r="42" spans="2:12" customFormat="1" x14ac:dyDescent="0.25"/>
    <row r="43" spans="2:12" x14ac:dyDescent="0.25">
      <c r="C43" s="46" t="s">
        <v>48</v>
      </c>
      <c r="D43" s="35">
        <f>SUMIF($D$14:$D$19,"Indirekte (frigjort tid - årsverk)",E$14:E$19)</f>
        <v>0</v>
      </c>
      <c r="E43" s="35">
        <f>SUMIF($D$14:$D$19,"Indirekte (frigjort tid - årsverk)",F$14:F$19)</f>
        <v>1.3</v>
      </c>
      <c r="F43" s="35">
        <f>SUMIF($D$14:$D$19,"Indirekte (frigjort tid - årsverk)",G$14:G$19)</f>
        <v>1.95</v>
      </c>
      <c r="G43" s="35">
        <f>SUMIF($D$14:$D$19,"Indirekte (frigjort tid - årsverk)",H$14:H$19)</f>
        <v>2.6</v>
      </c>
      <c r="H43" s="35">
        <f>SUMIF($D$14:$D$19,"Indirekte (frigjort tid - årsverk)",I$14:I$19)</f>
        <v>2.6</v>
      </c>
      <c r="I43" s="48"/>
    </row>
    <row r="44" spans="2:12" x14ac:dyDescent="0.25">
      <c r="C44" s="46" t="s">
        <v>49</v>
      </c>
      <c r="D44" s="29">
        <f>SUMIF($D$14:$D$19,"Indirekte (frigjort tid - årsverk)",E$14:E$19)*$J$33</f>
        <v>0</v>
      </c>
      <c r="E44" s="29">
        <f>SUMIF($D$14:$D$19,"Indirekte (frigjort tid - årsverk)",F$14:F$19)*$J$33</f>
        <v>910000</v>
      </c>
      <c r="F44" s="29">
        <f>SUMIF($D$14:$D$19,"Indirekte (frigjort tid - årsverk)",G$14:G$19)*$J$33</f>
        <v>1365000</v>
      </c>
      <c r="G44" s="29">
        <f>SUMIF($D$14:$D$19,"Indirekte (frigjort tid - årsverk)",H$14:H$19)*$J$33</f>
        <v>1820000</v>
      </c>
      <c r="H44" s="29">
        <f>SUMIF($D$14:$D$19,"Indirekte (frigjort tid - årsverk)",I$14:I$19)*$J$33</f>
        <v>1820000</v>
      </c>
      <c r="I44" s="48"/>
    </row>
    <row r="45" spans="2:12" x14ac:dyDescent="0.25">
      <c r="C45" s="46" t="s">
        <v>50</v>
      </c>
      <c r="D45" s="29">
        <f>D44*D39</f>
        <v>0</v>
      </c>
      <c r="E45" s="29">
        <f t="shared" ref="E45:G45" si="0">E44*E39</f>
        <v>874999.99999999988</v>
      </c>
      <c r="F45" s="29">
        <f t="shared" si="0"/>
        <v>1262019.2307692305</v>
      </c>
      <c r="G45" s="29">
        <f t="shared" si="0"/>
        <v>1617973.3727810651</v>
      </c>
      <c r="H45" s="29">
        <f>H44*H39</f>
        <v>1555743.6276741007</v>
      </c>
      <c r="I45" s="49">
        <f>SUM(D45:H45)</f>
        <v>5310736.2312243963</v>
      </c>
    </row>
    <row r="46" spans="2:12" x14ac:dyDescent="0.25">
      <c r="C46"/>
      <c r="D46" s="30"/>
      <c r="E46" s="30"/>
      <c r="F46" s="30"/>
      <c r="G46" s="30"/>
      <c r="H46" s="30"/>
      <c r="I46" s="48"/>
    </row>
    <row r="47" spans="2:12" x14ac:dyDescent="0.25">
      <c r="C47" s="25" t="s">
        <v>51</v>
      </c>
      <c r="D47" s="31">
        <f>SUM(E23:E29)</f>
        <v>169360</v>
      </c>
      <c r="E47" s="31">
        <f>SUM(F23:F29)</f>
        <v>338720</v>
      </c>
      <c r="F47" s="31">
        <f>SUM(G23:G29)</f>
        <v>507880</v>
      </c>
      <c r="G47" s="31">
        <f>SUM(H23:H29)</f>
        <v>676840</v>
      </c>
      <c r="H47" s="31">
        <f>SUM(I23:I29)</f>
        <v>676840</v>
      </c>
      <c r="I47" s="48"/>
    </row>
    <row r="48" spans="2:12" x14ac:dyDescent="0.25">
      <c r="C48" s="25" t="s">
        <v>52</v>
      </c>
      <c r="D48" s="31">
        <f>D47*D39</f>
        <v>169360</v>
      </c>
      <c r="E48" s="31">
        <f t="shared" ref="E48:H48" si="1">E47*E39</f>
        <v>325692.30769230769</v>
      </c>
      <c r="F48" s="31">
        <f t="shared" si="1"/>
        <v>469563.60946745559</v>
      </c>
      <c r="G48" s="31">
        <f t="shared" si="1"/>
        <v>601708.29540282197</v>
      </c>
      <c r="H48" s="31">
        <f t="shared" si="1"/>
        <v>578565.66865655954</v>
      </c>
      <c r="I48" s="50">
        <f>SUM(D48:H48)</f>
        <v>2144889.8812191449</v>
      </c>
    </row>
    <row r="49" spans="3:9" x14ac:dyDescent="0.25">
      <c r="C49"/>
      <c r="D49" s="32"/>
      <c r="E49" s="26"/>
      <c r="F49" s="26"/>
      <c r="G49" s="26"/>
      <c r="H49" s="26"/>
      <c r="I49" s="26"/>
    </row>
    <row r="50" spans="3:9" ht="14.4" thickBot="1" x14ac:dyDescent="0.3">
      <c r="C50" s="67"/>
      <c r="D50" s="68"/>
      <c r="E50" s="69"/>
      <c r="F50" s="69"/>
      <c r="G50" s="69"/>
      <c r="H50" s="69"/>
      <c r="I50" s="70">
        <f>I41+I45-I48</f>
        <v>5310736.2312243963</v>
      </c>
    </row>
    <row r="51" spans="3:9" ht="14.4" thickTop="1" x14ac:dyDescent="0.25">
      <c r="C51"/>
      <c r="D51"/>
      <c r="E51" s="24"/>
      <c r="F51" s="24"/>
      <c r="G51" s="24"/>
      <c r="H51" s="24"/>
      <c r="I51" s="24"/>
    </row>
    <row r="52" spans="3:9" x14ac:dyDescent="0.25">
      <c r="C52"/>
      <c r="D52"/>
      <c r="E52" s="24"/>
      <c r="F52" s="24"/>
      <c r="G52" s="24"/>
      <c r="H52" s="24"/>
      <c r="I52" s="24"/>
    </row>
    <row r="53" spans="3:9" x14ac:dyDescent="0.25">
      <c r="C53"/>
      <c r="D53"/>
      <c r="E53" s="24"/>
      <c r="F53" s="24"/>
      <c r="G53" s="24"/>
      <c r="H53" s="24"/>
      <c r="I53" s="24"/>
    </row>
    <row r="54" spans="3:9" x14ac:dyDescent="0.25">
      <c r="C54" s="64"/>
      <c r="D54"/>
      <c r="E54" s="24"/>
      <c r="F54" s="24"/>
      <c r="G54" s="24"/>
      <c r="H54" s="24"/>
      <c r="I54" s="24"/>
    </row>
    <row r="55" spans="3:9" x14ac:dyDescent="0.25">
      <c r="C55"/>
      <c r="D55"/>
      <c r="E55" s="24"/>
      <c r="F55" s="24"/>
      <c r="G55" s="24"/>
      <c r="H55" s="24"/>
      <c r="I55" s="24"/>
    </row>
    <row r="56" spans="3:9" x14ac:dyDescent="0.25">
      <c r="C56"/>
      <c r="D56"/>
      <c r="E56" s="24"/>
      <c r="F56" s="24"/>
      <c r="G56" s="24"/>
      <c r="H56" s="24"/>
      <c r="I56" s="24"/>
    </row>
    <row r="57" spans="3:9" x14ac:dyDescent="0.25">
      <c r="C57"/>
      <c r="D57"/>
      <c r="E57" s="24"/>
      <c r="F57" s="24"/>
      <c r="G57" s="24"/>
      <c r="H57" s="24"/>
      <c r="I57" s="24"/>
    </row>
    <row r="58" spans="3:9" x14ac:dyDescent="0.25">
      <c r="C58"/>
      <c r="D58"/>
      <c r="E58" s="24"/>
      <c r="F58" s="24"/>
      <c r="G58" s="24"/>
      <c r="H58" s="24"/>
      <c r="I58" s="24"/>
    </row>
    <row r="59" spans="3:9" x14ac:dyDescent="0.25">
      <c r="C59"/>
      <c r="D59"/>
      <c r="E59" s="24"/>
      <c r="F59" s="24"/>
      <c r="G59" s="24"/>
      <c r="H59" s="24"/>
      <c r="I59" s="24"/>
    </row>
    <row r="60" spans="3:9" x14ac:dyDescent="0.25">
      <c r="C60"/>
      <c r="D60"/>
      <c r="E60" s="24"/>
      <c r="F60" s="24"/>
      <c r="G60" s="24"/>
      <c r="H60" s="24"/>
      <c r="I60" s="24"/>
    </row>
    <row r="61" spans="3:9" x14ac:dyDescent="0.25">
      <c r="C61"/>
      <c r="D61"/>
      <c r="E61" s="24"/>
      <c r="F61" s="24"/>
      <c r="G61" s="24"/>
      <c r="H61" s="24"/>
      <c r="I61" s="24"/>
    </row>
    <row r="62" spans="3:9" x14ac:dyDescent="0.25"/>
    <row r="63" spans="3:9" x14ac:dyDescent="0.25"/>
    <row r="64" spans="3:9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</sheetData>
  <sheetProtection formatCells="0" formatColumns="0" formatRows="0" insertColumns="0" insertRows="0" insertHyperlinks="0" deleteColumns="0" deleteRows="0" sort="0" autoFilter="0" pivotTables="0"/>
  <mergeCells count="45">
    <mergeCell ref="C35:G35"/>
    <mergeCell ref="K35:L35"/>
    <mergeCell ref="J33:K33"/>
    <mergeCell ref="B33:F33"/>
    <mergeCell ref="B32:F32"/>
    <mergeCell ref="J32:K32"/>
    <mergeCell ref="B28:C28"/>
    <mergeCell ref="J17:K17"/>
    <mergeCell ref="D21:D22"/>
    <mergeCell ref="E21:I21"/>
    <mergeCell ref="J21:K22"/>
    <mergeCell ref="J18:K18"/>
    <mergeCell ref="J19:K19"/>
    <mergeCell ref="B16:C16"/>
    <mergeCell ref="B17:C17"/>
    <mergeCell ref="B21:C22"/>
    <mergeCell ref="B18:C18"/>
    <mergeCell ref="B19:C19"/>
    <mergeCell ref="C2:H2"/>
    <mergeCell ref="D4:G4"/>
    <mergeCell ref="E5:F5"/>
    <mergeCell ref="E7:F7"/>
    <mergeCell ref="C3:J3"/>
    <mergeCell ref="B10:C11"/>
    <mergeCell ref="J10:K11"/>
    <mergeCell ref="D10:D11"/>
    <mergeCell ref="E10:I10"/>
    <mergeCell ref="J14:K14"/>
    <mergeCell ref="B14:C14"/>
    <mergeCell ref="J16:K16"/>
    <mergeCell ref="J15:K15"/>
    <mergeCell ref="J28:K28"/>
    <mergeCell ref="J29:K29"/>
    <mergeCell ref="B23:C23"/>
    <mergeCell ref="B24:C24"/>
    <mergeCell ref="B25:C25"/>
    <mergeCell ref="B26:C26"/>
    <mergeCell ref="B27:C27"/>
    <mergeCell ref="J23:K23"/>
    <mergeCell ref="J24:K24"/>
    <mergeCell ref="J25:K25"/>
    <mergeCell ref="J26:K26"/>
    <mergeCell ref="J27:K27"/>
    <mergeCell ref="B29:C29"/>
    <mergeCell ref="B15:C15"/>
  </mergeCells>
  <conditionalFormatting sqref="D21:D22">
    <cfRule type="expression" dxfId="39" priority="22">
      <formula>#REF!="Ungåtte kostnader"</formula>
    </cfRule>
  </conditionalFormatting>
  <conditionalFormatting sqref="D10:I14 E15:I17 B10 B14:B16 D14:D19 B21">
    <cfRule type="expression" dxfId="38" priority="27">
      <formula>#REF!="Ungåtte kostnader"</formula>
    </cfRule>
  </conditionalFormatting>
  <conditionalFormatting sqref="E5">
    <cfRule type="colorScale" priority="7">
      <colorScale>
        <cfvo type="percentile" val="10"/>
        <cfvo type="num" val="0"/>
        <cfvo type="percentile" val="90"/>
        <color rgb="FFF8696B"/>
        <color rgb="FFFCFCFF"/>
        <color rgb="FF63BE7B"/>
      </colorScale>
    </cfRule>
  </conditionalFormatting>
  <conditionalFormatting sqref="E10">
    <cfRule type="cellIs" dxfId="37" priority="91" operator="equal">
      <formula>"Høy"</formula>
    </cfRule>
    <cfRule type="cellIs" dxfId="36" priority="90" operator="equal">
      <formula>"Medium"</formula>
    </cfRule>
    <cfRule type="cellIs" dxfId="35" priority="89" operator="equal">
      <formula>"Lav"</formula>
    </cfRule>
  </conditionalFormatting>
  <conditionalFormatting sqref="E21">
    <cfRule type="cellIs" dxfId="34" priority="113" operator="equal">
      <formula>"Høy"</formula>
    </cfRule>
    <cfRule type="cellIs" dxfId="33" priority="112" operator="equal">
      <formula>"Medium"</formula>
    </cfRule>
    <cfRule type="cellIs" dxfId="32" priority="111" operator="equal">
      <formula>"Lav"</formula>
    </cfRule>
  </conditionalFormatting>
  <conditionalFormatting sqref="E11:I13">
    <cfRule type="cellIs" dxfId="31" priority="71" operator="equal">
      <formula>"Høy"</formula>
    </cfRule>
    <cfRule type="cellIs" dxfId="30" priority="69" operator="equal">
      <formula>"Lav"</formula>
    </cfRule>
    <cfRule type="cellIs" dxfId="29" priority="70" operator="equal">
      <formula>"Medium"</formula>
    </cfRule>
  </conditionalFormatting>
  <conditionalFormatting sqref="E14:I19">
    <cfRule type="expression" dxfId="28" priority="25">
      <formula>$D14="Direkte (økonomiske - NOK)"</formula>
    </cfRule>
    <cfRule type="expression" dxfId="27" priority="24">
      <formula>$D14="Indirekte (frigjort tid - årsverk)"</formula>
    </cfRule>
    <cfRule type="expression" dxfId="26" priority="26">
      <formula>$D14="Kvalitative (f.eks. omdømme)"</formula>
    </cfRule>
  </conditionalFormatting>
  <conditionalFormatting sqref="E22:I22">
    <cfRule type="cellIs" dxfId="25" priority="64" operator="equal">
      <formula>"Medium"</formula>
    </cfRule>
    <cfRule type="cellIs" dxfId="24" priority="63" operator="equal">
      <formula>"Lav"</formula>
    </cfRule>
    <cfRule type="cellIs" dxfId="23" priority="65" operator="equal">
      <formula>"Høy"</formula>
    </cfRule>
  </conditionalFormatting>
  <conditionalFormatting sqref="G19:G20">
    <cfRule type="cellIs" dxfId="22" priority="93" operator="equal">
      <formula>"Medium"</formula>
    </cfRule>
    <cfRule type="cellIs" dxfId="21" priority="92" operator="equal">
      <formula>"Lav"</formula>
    </cfRule>
    <cfRule type="cellIs" dxfId="20" priority="94" operator="equal">
      <formula>"Høy"</formula>
    </cfRule>
  </conditionalFormatting>
  <conditionalFormatting sqref="G24">
    <cfRule type="cellIs" dxfId="19" priority="14" operator="equal">
      <formula>"Lav"</formula>
    </cfRule>
    <cfRule type="cellIs" dxfId="18" priority="16" operator="equal">
      <formula>"Høy"</formula>
    </cfRule>
    <cfRule type="cellIs" dxfId="17" priority="15" operator="equal">
      <formula>"Medium"</formula>
    </cfRule>
  </conditionalFormatting>
  <conditionalFormatting sqref="G27 G29:G31">
    <cfRule type="cellIs" dxfId="16" priority="102" operator="equal">
      <formula>"Lav"</formula>
    </cfRule>
    <cfRule type="cellIs" dxfId="15" priority="103" operator="equal">
      <formula>"Medium"</formula>
    </cfRule>
    <cfRule type="cellIs" dxfId="14" priority="104" operator="equal">
      <formula>"Høy"</formula>
    </cfRule>
  </conditionalFormatting>
  <conditionalFormatting sqref="G32:I32">
    <cfRule type="cellIs" dxfId="13" priority="34" operator="equal">
      <formula>"Høy"</formula>
    </cfRule>
    <cfRule type="cellIs" dxfId="12" priority="33" operator="equal">
      <formula>"Medium"</formula>
    </cfRule>
    <cfRule type="cellIs" dxfId="11" priority="32" operator="equal">
      <formula>"Lav"</formula>
    </cfRule>
  </conditionalFormatting>
  <conditionalFormatting sqref="H35:J35">
    <cfRule type="cellIs" dxfId="10" priority="2" operator="equal">
      <formula>"Medium"</formula>
    </cfRule>
    <cfRule type="cellIs" dxfId="9" priority="3" operator="equal">
      <formula>"Høy"</formula>
    </cfRule>
    <cfRule type="cellIs" dxfId="8" priority="1" operator="equal">
      <formula>"Lav"</formula>
    </cfRule>
  </conditionalFormatting>
  <conditionalFormatting sqref="J10">
    <cfRule type="expression" dxfId="7" priority="21">
      <formula>#REF!="Ungåtte kostnader"</formula>
    </cfRule>
  </conditionalFormatting>
  <conditionalFormatting sqref="J14:J19">
    <cfRule type="expression" dxfId="6" priority="121">
      <formula>$D14="Indirekte (frigjort tid - årsverk)"</formula>
    </cfRule>
    <cfRule type="expression" dxfId="5" priority="122">
      <formula>$D14="Direkte (økonomiske - NOK)"</formula>
    </cfRule>
    <cfRule type="iconSet" priority="123">
      <iconSet iconSet="5Quarters" showValue="0">
        <cfvo type="percent" val="0"/>
        <cfvo type="num" val="2"/>
        <cfvo type="num" val="3"/>
        <cfvo type="num" val="4"/>
        <cfvo type="num" val="5"/>
      </iconSet>
    </cfRule>
  </conditionalFormatting>
  <conditionalFormatting sqref="J21 J23:J29">
    <cfRule type="expression" dxfId="4" priority="9">
      <formula>$D21="Direkte (økonomiske - NOK)"</formula>
    </cfRule>
    <cfRule type="iconSet" priority="10">
      <iconSet iconSet="5Quarters" showValue="0">
        <cfvo type="percent" val="0"/>
        <cfvo type="num" val="2"/>
        <cfvo type="num" val="3"/>
        <cfvo type="num" val="4"/>
        <cfvo type="num" val="5"/>
      </iconSet>
    </cfRule>
    <cfRule type="expression" dxfId="3" priority="8">
      <formula>$D21="Indirekte (frigjort tid - årsverk)"</formula>
    </cfRule>
  </conditionalFormatting>
  <conditionalFormatting sqref="Q20">
    <cfRule type="expression" dxfId="2" priority="13">
      <formula>$D20="Kvalitative (f.eks. omdømme)"</formula>
    </cfRule>
    <cfRule type="expression" dxfId="1" priority="12">
      <formula>$D20="Direkte (økonomiske - NOK)"</formula>
    </cfRule>
    <cfRule type="expression" dxfId="0" priority="11">
      <formula>$D20="Indirekte (frigjort tid - årsverk)"</formula>
    </cfRule>
  </conditionalFormatting>
  <dataValidations count="3">
    <dataValidation type="list" allowBlank="1" showInputMessage="1" showErrorMessage="1" sqref="D14:D19" xr:uid="{B3F231EF-5C93-4300-A91D-9DBB939FFE33}">
      <formula1>"Direkte (økonomiske - NOK),Indirekte (frigjort tid - årsverk),Kvalitative (f.eks. omdømme)"</formula1>
    </dataValidation>
    <dataValidation type="list" allowBlank="1" showInputMessage="1" showErrorMessage="1" sqref="J14:J19" xr:uid="{2F48D032-9486-4394-BC07-1D33F31271ED}">
      <formula1>"1,2,3,4,5"</formula1>
    </dataValidation>
    <dataValidation type="list" allowBlank="1" showInputMessage="1" showErrorMessage="1" sqref="D23:D29" xr:uid="{233C90EF-6FED-4305-9A58-40DD6281122D}">
      <formula1>"Investeringskostnad,Driftskostnad"</formula1>
    </dataValidation>
  </dataValidations>
  <pageMargins left="0.70866141732283472" right="0.70866141732283472" top="0.74803149606299213" bottom="0.74803149606299213" header="0.31496062992125984" footer="0.31496062992125984"/>
  <pageSetup paperSize="9" scale="56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2b5c60-9ca6-4a1c-ae82-ea908b8c8382" xsi:nil="true"/>
    <lcf76f155ced4ddcb4097134ff3c332f xmlns="193d4528-c04d-481a-993b-43bb612d80c0">
      <Terms xmlns="http://schemas.microsoft.com/office/infopath/2007/PartnerControls"/>
    </lcf76f155ced4ddcb4097134ff3c332f>
    <_ip_UnifiedCompliancePolicyUIAction xmlns="http://schemas.microsoft.com/sharepoint/v3" xsi:nil="true"/>
    <Hvor_x0020_lenge_x0020_kan_x0020_vi_x0020_holde_x0020_p_x00e5__x0020_fredag_x0020_28_x003f_ xmlns="193d4528-c04d-481a-993b-43bb612d80c0" xsi:nil="true"/>
    <Mat_x002d_preferanser xmlns="193d4528-c04d-481a-993b-43bb612d80c0" xsi:nil="true"/>
    <Hvor_x0020_tidlig_x0020_passer_x0020_det_x0020_at_x0020_vi_x0020_starter_x0020_p_x00e5__x0020_onsdag_x003f_ xmlns="193d4528-c04d-481a-993b-43bb612d80c0" xsi:nil="true"/>
    <Skal_x0020_vi_x0020_g_x00e5__x0020_ut_x0020_og_x0020_spise_x0020_sammen_x0020_en_x0020_av_x0020_dagene_x0020_etter_x0020_arbeids_x00f8_kta_x003f_ xmlns="193d4528-c04d-481a-993b-43bb612d80c0" xsi:nil="true"/>
    <_ip_UnifiedCompliancePolicyProperties xmlns="http://schemas.microsoft.com/sharepoint/v3" xsi:nil="true"/>
    <InnholdWebinar xmlns="193d4528-c04d-481a-993b-43bb612d80c0" xsi:nil="true"/>
    <SharedWithUsers xmlns="0b2b5c60-9ca6-4a1c-ae82-ea908b8c8382">
      <UserInfo>
        <DisplayName>Ulla Arnesen Wasenden</DisplayName>
        <AccountId>48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CE09B38C50C349B8C91BE5BFC973FE" ma:contentTypeVersion="22" ma:contentTypeDescription="Opprett et nytt dokument." ma:contentTypeScope="" ma:versionID="87a2d3f35fd07e1bbb75f94174abd97b">
  <xsd:schema xmlns:xsd="http://www.w3.org/2001/XMLSchema" xmlns:xs="http://www.w3.org/2001/XMLSchema" xmlns:p="http://schemas.microsoft.com/office/2006/metadata/properties" xmlns:ns1="http://schemas.microsoft.com/sharepoint/v3" xmlns:ns2="193d4528-c04d-481a-993b-43bb612d80c0" xmlns:ns3="0b2b5c60-9ca6-4a1c-ae82-ea908b8c8382" targetNamespace="http://schemas.microsoft.com/office/2006/metadata/properties" ma:root="true" ma:fieldsID="f98f83e0c40ed85d1461676eb915ba03" ns1:_="" ns2:_="" ns3:_="">
    <xsd:import namespace="http://schemas.microsoft.com/sharepoint/v3"/>
    <xsd:import namespace="193d4528-c04d-481a-993b-43bb612d80c0"/>
    <xsd:import namespace="0b2b5c60-9ca6-4a1c-ae82-ea908b8c83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nnholdWebinar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Hvor_x0020_tidlig_x0020_passer_x0020_det_x0020_at_x0020_vi_x0020_starter_x0020_p_x00e5__x0020_onsdag_x003f_" minOccurs="0"/>
                <xsd:element ref="ns2:Hvor_x0020_lenge_x0020_kan_x0020_vi_x0020_holde_x0020_p_x00e5__x0020_fredag_x0020_28_x003f_" minOccurs="0"/>
                <xsd:element ref="ns2:Mat_x002d_preferanser" minOccurs="0"/>
                <xsd:element ref="ns2:Skal_x0020_vi_x0020_g_x00e5__x0020_ut_x0020_og_x0020_spise_x0020_sammen_x0020_en_x0020_av_x0020_dagene_x0020_etter_x0020_arbeids_x00f8_kta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d4528-c04d-481a-993b-43bb612d80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nnholdWebinar" ma:index="22" nillable="true" ma:displayName="Innhold Webinar" ma:format="Dropdown" ma:internalName="InnholdWebinar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Hvor_x0020_tidlig_x0020_passer_x0020_det_x0020_at_x0020_vi_x0020_starter_x0020_p_x00e5__x0020_onsdag_x003f_" ma:index="26" nillable="true" ma:displayName="Hvor tidlig passer det at vi starter på onsdag?" ma:format="Dropdown" ma:internalName="Hvor_x0020_tidlig_x0020_passer_x0020_det_x0020_at_x0020_vi_x0020_starter_x0020_p_x00e5__x0020_onsdag_x003f_">
      <xsd:simpleType>
        <xsd:restriction base="dms:Choice">
          <xsd:enumeration value="Jeg overnatter i Oslo, så jeg kan starte kl. 0830"/>
          <xsd:enumeration value="kl. 0900"/>
          <xsd:enumeration value="kl. 0930"/>
          <xsd:enumeration value="Kl. 1000"/>
          <xsd:enumeration value="Kl. 1030"/>
          <xsd:enumeration value="Kl. 1100"/>
        </xsd:restriction>
      </xsd:simpleType>
    </xsd:element>
    <xsd:element name="Hvor_x0020_lenge_x0020_kan_x0020_vi_x0020_holde_x0020_p_x00e5__x0020_fredag_x0020_28_x003f_" ma:index="27" nillable="true" ma:displayName="Hvor lenge kan vi holde på fredag 28?" ma:format="Dropdown" ma:internalName="Hvor_x0020_lenge_x0020_kan_x0020_vi_x0020_holde_x0020_p_x00e5__x0020_fredag_x0020_28_x003f_">
      <xsd:simpleType>
        <xsd:restriction base="dms:Choice">
          <xsd:enumeration value="Kl. 1200"/>
          <xsd:enumeration value="Kl. 1230"/>
          <xsd:enumeration value="Kl. 1300"/>
          <xsd:enumeration value="Kl. 1330"/>
          <xsd:enumeration value="Kl. 1400"/>
          <xsd:enumeration value="Kl. 1430"/>
          <xsd:enumeration value="Jeg skal være i Oslo hele helga, så jeg kan holde på til jeg går videre til nærmeste bar..."/>
        </xsd:restriction>
      </xsd:simpleType>
    </xsd:element>
    <xsd:element name="Mat_x002d_preferanser" ma:index="28" nillable="true" ma:displayName="Mat-preferanser" ma:internalName="Mat_x002d_preferanser">
      <xsd:simpleType>
        <xsd:restriction base="dms:Note">
          <xsd:maxLength value="255"/>
        </xsd:restriction>
      </xsd:simpleType>
    </xsd:element>
    <xsd:element name="Skal_x0020_vi_x0020_g_x00e5__x0020_ut_x0020_og_x0020_spise_x0020_sammen_x0020_en_x0020_av_x0020_dagene_x0020_etter_x0020_arbeids_x00f8_kta_x003f_" ma:index="29" nillable="true" ma:displayName="Skal vi gå ut og spise sammen en av dagene etter arbeidsøkta?" ma:internalName="Skal_x0020_vi_x0020_g_x00e5__x0020_ut_x0020_og_x0020_spise_x0020_sammen_x0020_en_x0020_av_x0020_dagene_x0020_etter_x0020_arbeids_x00f8_kta_x003f_">
      <xsd:simpleType>
        <xsd:restriction base="dms:Choice">
          <xsd:enumeration value="Nei, jeg vil ikke spise sammen med dere andre!"/>
          <xsd:enumeration value="Onsdag 26."/>
          <xsd:enumeration value="Torsdag 27."/>
          <xsd:enumeration value="Begge dagene pass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2b5c60-9ca6-4a1c-ae82-ea908b8c838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5137fcc-9370-422b-ba2f-c6e0ed7dc532}" ma:internalName="TaxCatchAll" ma:showField="CatchAllData" ma:web="0b2b5c60-9ca6-4a1c-ae82-ea908b8c83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D490E6-D0D4-459A-8EAA-49563DBB6318}">
  <ds:schemaRefs>
    <ds:schemaRef ds:uri="http://schemas.microsoft.com/office/2006/metadata/properties"/>
    <ds:schemaRef ds:uri="http://schemas.microsoft.com/office/infopath/2007/PartnerControls"/>
    <ds:schemaRef ds:uri="3b0eaca3-60bf-4fad-9cbf-49806c7eb3e7"/>
    <ds:schemaRef ds:uri="059202f3-a5c5-4d42-b8ba-9e0d4f173dd8"/>
    <ds:schemaRef ds:uri="0b2b5c60-9ca6-4a1c-ae82-ea908b8c8382"/>
    <ds:schemaRef ds:uri="193d4528-c04d-481a-993b-43bb612d80c0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4190A19-F4F9-46BB-B1B3-128A3A8A6A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D7201D-8C15-43AD-904D-40BF93BCF11F}"/>
</file>

<file path=docMetadata/LabelInfo.xml><?xml version="1.0" encoding="utf-8"?>
<clbl:labelList xmlns:clbl="http://schemas.microsoft.com/office/2020/mipLabelMetadata">
  <clbl:label id="{e1ae18b6-de6f-4b87-a2fc-90d6217d954e}" enabled="0" method="" siteId="{e1ae18b6-de6f-4b87-a2fc-90d6217d954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Endrings- og gevinstoversikt</vt:lpstr>
      <vt:lpstr>Gevinstanalyse</vt:lpstr>
    </vt:vector>
  </TitlesOfParts>
  <Manager/>
  <Company>Making Waves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Lise M. Rogne</dc:creator>
  <cp:keywords/>
  <dc:description/>
  <cp:lastModifiedBy>Frode Røste</cp:lastModifiedBy>
  <cp:revision/>
  <dcterms:created xsi:type="dcterms:W3CDTF">2015-06-17T15:33:28Z</dcterms:created>
  <dcterms:modified xsi:type="dcterms:W3CDTF">2026-09-10T12:04:57Z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0x01010017CE09B38C50C349B8C91BE5BFC973FE</vt:lpwstr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SharedWithUsers">
    <vt:lpwstr>48;#Ulla Arnesen Wasenden</vt:lpwstr>
  </property>
</Properties>
</file>