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mc:AlternateContent xmlns:mc="http://schemas.openxmlformats.org/markup-compatibility/2006">
    <mc:Choice Requires="x15">
      <x15ac:absPath xmlns:x15ac="http://schemas.microsoft.com/office/spreadsheetml/2010/11/ac" url="https://api.box.com/wopi/files/2307823931613/WOPIServiceId_TP_BOX_2/WOPIUserId_-/"/>
    </mc:Choice>
  </mc:AlternateContent>
  <xr:revisionPtr revIDLastSave="5" documentId="13_ncr:1_{70E41498-6BD6-A844-9D9F-321985423491}" xr6:coauthVersionLast="47" xr6:coauthVersionMax="47" xr10:uidLastSave="{4B7B5356-2196-3840-84E5-DA3720447DCC}"/>
  <workbookProtection workbookAlgorithmName="SHA-512" workbookHashValue="Adm4OPmyU+8mh4dfXeQk2mmDsMMXNe+VB1tYvXyPyZmrCarJQbeKQ/8l94s8Kf8VMuuXyf1vYM3fWuReMqh9gQ==" workbookSaltValue="vDzYhOJNzOR3MRDhI9cXAQ==" workbookSpinCount="100000" lockStructure="1"/>
  <bookViews>
    <workbookView xWindow="0" yWindow="660" windowWidth="37080" windowHeight="19120" xr2:uid="{00000000-000D-0000-FFFF-FFFF00000000}"/>
  </bookViews>
  <sheets>
    <sheet name="LESMEG" sheetId="8" r:id="rId1"/>
    <sheet name="Bemanningsplan" sheetId="6" r:id="rId2"/>
    <sheet name="Hengekøye" sheetId="7" r:id="rId3"/>
    <sheet name="Statestikk" sheetId="4" state="hidden" r:id="rId4"/>
  </sheets>
  <definedNames>
    <definedName name="sim_ansatte">OFFSET(Hengekøye!$S$8:$S$22, 0, 0, Hengekøye!$U$24)</definedName>
    <definedName name="sim_datalabel">OFFSET(Hengekøye!$U$8:$U$22, 0, 0, Hengekøye!$U$24)</definedName>
    <definedName name="sim_fte">OFFSET(Hengekøye!$Q$8:$Q$22, 0, 0, Hengekøye!$U$24)</definedName>
    <definedName name="sim_helgetimer">OFFSET(Hengekøye!$T$8:$T$22, 0, 0, Hengekøye!$U$24)</definedName>
    <definedName name="sim_markert">OFFSET(Hengekøye!$V$8:$V$22, 0, 0, Hengekøye!$U$24)</definedName>
    <definedName name="sim_årsverk">OFFSET(Hengekøye!$R$8:$R$22, 0, 0, Hengekøye!$U$24)</definedName>
    <definedName name="_xlnm.Extract">OFFSET(Hengekøye!$W$7,0,0,COUNTA(Hengekøye!$W:$W),1)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4" i="6" l="1" a="1"/>
  <c r="T7" i="7"/>
  <c r="M28" i="6" a="1"/>
  <c r="P28" i="6"/>
  <c r="P24" i="6"/>
  <c r="I3" i="7" l="1"/>
  <c r="W7" i="7" a="1"/>
  <c r="P8" i="6"/>
  <c r="P12" i="6"/>
  <c r="P16" i="6"/>
  <c r="P20" i="6"/>
  <c r="P32" i="6"/>
  <c r="P36" i="6"/>
  <c r="P40" i="6"/>
  <c r="P44" i="6"/>
  <c r="P48" i="6"/>
  <c r="P52" i="6"/>
  <c r="P56" i="6"/>
  <c r="P60" i="6"/>
  <c r="P64" i="6"/>
  <c r="P68" i="6"/>
  <c r="P72" i="6"/>
  <c r="P76" i="6"/>
  <c r="P80" i="6"/>
  <c r="P84" i="6"/>
  <c r="P88" i="6"/>
  <c r="P92" i="6"/>
  <c r="P96" i="6"/>
  <c r="P100" i="6"/>
  <c r="P104" i="6"/>
  <c r="P108" i="6"/>
  <c r="P112" i="6"/>
  <c r="P116" i="6"/>
  <c r="P120" i="6"/>
  <c r="P124" i="6"/>
  <c r="P128" i="6"/>
  <c r="P132" i="6"/>
  <c r="P136" i="6"/>
  <c r="P140" i="6"/>
  <c r="P144" i="6"/>
  <c r="P148" i="6"/>
  <c r="P152" i="6"/>
  <c r="P156" i="6"/>
  <c r="P160" i="6"/>
  <c r="P164" i="6"/>
  <c r="P4" i="6"/>
  <c r="R167" i="6" a="1"/>
  <c r="Q167" i="6" a="1"/>
  <c r="R166" i="6" a="1"/>
  <c r="Q166" i="6" a="1"/>
  <c r="R165" i="6" a="1"/>
  <c r="Q165" i="6" a="1"/>
  <c r="R164" i="6" a="1"/>
  <c r="Q164" i="6" a="1"/>
  <c r="S164" i="6" s="1"/>
  <c r="M164" i="6" a="1"/>
  <c r="R163" i="6" a="1"/>
  <c r="Q163" i="6" a="1"/>
  <c r="S163" i="6" s="1"/>
  <c r="R162" i="6" a="1"/>
  <c r="Q162" i="6" a="1"/>
  <c r="R161" i="6" a="1"/>
  <c r="Q161" i="6" a="1"/>
  <c r="S161" i="6" s="1"/>
  <c r="R160" i="6" a="1"/>
  <c r="Q160" i="6" a="1"/>
  <c r="M160" i="6" a="1"/>
  <c r="R159" i="6" a="1"/>
  <c r="Q159" i="6" a="1"/>
  <c r="S159" i="6" s="1"/>
  <c r="R158" i="6" a="1"/>
  <c r="Q158" i="6" a="1"/>
  <c r="S158" i="6" s="1"/>
  <c r="R157" i="6" a="1"/>
  <c r="Q157" i="6" a="1"/>
  <c r="S157" i="6" s="1"/>
  <c r="R156" i="6" a="1"/>
  <c r="Q156" i="6" a="1"/>
  <c r="S156" i="6" s="1"/>
  <c r="M156" i="6" a="1"/>
  <c r="R155" i="6" a="1"/>
  <c r="Q155" i="6" a="1"/>
  <c r="S155" i="6" s="1"/>
  <c r="R154" i="6" a="1"/>
  <c r="Q154" i="6" a="1"/>
  <c r="S154" i="6" s="1"/>
  <c r="R153" i="6" a="1"/>
  <c r="Q153" i="6" a="1"/>
  <c r="S153" i="6" s="1"/>
  <c r="R152" i="6" a="1"/>
  <c r="Q152" i="6" a="1"/>
  <c r="M152" i="6" a="1"/>
  <c r="R151" i="6" a="1"/>
  <c r="Q151" i="6" a="1"/>
  <c r="R150" i="6" a="1"/>
  <c r="Q150" i="6" a="1"/>
  <c r="S150" i="6" s="1"/>
  <c r="R149" i="6" a="1"/>
  <c r="Q149" i="6" a="1"/>
  <c r="S149" i="6" s="1"/>
  <c r="R148" i="6" a="1"/>
  <c r="Q148" i="6" a="1"/>
  <c r="S148" i="6" s="1"/>
  <c r="M148" i="6" a="1"/>
  <c r="R147" i="6" a="1"/>
  <c r="Q147" i="6" a="1"/>
  <c r="S147" i="6" s="1"/>
  <c r="R146" i="6" a="1"/>
  <c r="Q146" i="6" a="1"/>
  <c r="R145" i="6" a="1"/>
  <c r="Q145" i="6" a="1"/>
  <c r="S145" i="6" s="1"/>
  <c r="R144" i="6" a="1"/>
  <c r="Q144" i="6" a="1"/>
  <c r="S144" i="6" s="1"/>
  <c r="M144" i="6" a="1"/>
  <c r="R143" i="6" a="1"/>
  <c r="Q143" i="6" a="1"/>
  <c r="R142" i="6" a="1"/>
  <c r="Q142" i="6" a="1"/>
  <c r="S142" i="6" s="1"/>
  <c r="R141" i="6" a="1"/>
  <c r="Q141" i="6" a="1"/>
  <c r="S141" i="6" s="1"/>
  <c r="R140" i="6" a="1"/>
  <c r="Q140" i="6" a="1"/>
  <c r="S140" i="6" s="1"/>
  <c r="M140" i="6" a="1"/>
  <c r="R139" i="6" a="1"/>
  <c r="Q139" i="6" a="1"/>
  <c r="S139" i="6" s="1"/>
  <c r="R138" i="6" a="1"/>
  <c r="Q138" i="6" a="1"/>
  <c r="R137" i="6" a="1"/>
  <c r="Q137" i="6" a="1"/>
  <c r="S137" i="6" s="1"/>
  <c r="R136" i="6" a="1"/>
  <c r="Q136" i="6" a="1"/>
  <c r="M136" i="6" a="1"/>
  <c r="R135" i="6" a="1"/>
  <c r="Q135" i="6" a="1"/>
  <c r="S135" i="6" s="1"/>
  <c r="R134" i="6" a="1"/>
  <c r="Q134" i="6" a="1"/>
  <c r="S134" i="6" s="1"/>
  <c r="R133" i="6" a="1"/>
  <c r="Q133" i="6" a="1"/>
  <c r="R132" i="6" a="1"/>
  <c r="Q132" i="6" a="1"/>
  <c r="S132" i="6" s="1"/>
  <c r="M132" i="6" a="1"/>
  <c r="R131" i="6" a="1"/>
  <c r="Q131" i="6" a="1"/>
  <c r="S131" i="6" s="1"/>
  <c r="R130" i="6" a="1"/>
  <c r="Q130" i="6" a="1"/>
  <c r="S130" i="6" s="1"/>
  <c r="R129" i="6" a="1"/>
  <c r="Q129" i="6" a="1"/>
  <c r="S129" i="6" s="1"/>
  <c r="R128" i="6" a="1"/>
  <c r="Q128" i="6" a="1"/>
  <c r="S128" i="6" s="1"/>
  <c r="M128" i="6" a="1"/>
  <c r="R127" i="6" a="1"/>
  <c r="Q127" i="6" a="1"/>
  <c r="R126" i="6" a="1"/>
  <c r="Q126" i="6" a="1"/>
  <c r="S126" i="6" s="1"/>
  <c r="R125" i="6" a="1"/>
  <c r="Q125" i="6" a="1"/>
  <c r="S125" i="6" s="1"/>
  <c r="R124" i="6" a="1"/>
  <c r="Q124" i="6" a="1"/>
  <c r="S124" i="6" s="1"/>
  <c r="M124" i="6" a="1"/>
  <c r="R123" i="6" a="1"/>
  <c r="Q123" i="6" a="1"/>
  <c r="R122" i="6" a="1"/>
  <c r="Q122" i="6" a="1"/>
  <c r="R121" i="6" a="1"/>
  <c r="Q121" i="6" a="1"/>
  <c r="S121" i="6" s="1"/>
  <c r="R120" i="6" a="1"/>
  <c r="Q120" i="6" a="1"/>
  <c r="S120" i="6" s="1"/>
  <c r="M120" i="6" a="1"/>
  <c r="R119" i="6" a="1"/>
  <c r="Q119" i="6" a="1"/>
  <c r="R118" i="6" a="1"/>
  <c r="Q118" i="6" a="1"/>
  <c r="R117" i="6" a="1"/>
  <c r="Q117" i="6" a="1"/>
  <c r="R116" i="6" a="1"/>
  <c r="Q116" i="6" a="1"/>
  <c r="M116" i="6" a="1"/>
  <c r="R115" i="6" a="1"/>
  <c r="Q115" i="6" a="1"/>
  <c r="S115" i="6" s="1"/>
  <c r="R114" i="6" a="1"/>
  <c r="Q114" i="6" a="1"/>
  <c r="R113" i="6" a="1"/>
  <c r="Q113" i="6" a="1"/>
  <c r="S113" i="6" s="1"/>
  <c r="R112" i="6" a="1"/>
  <c r="Q112" i="6" a="1"/>
  <c r="M112" i="6" a="1"/>
  <c r="R111" i="6" a="1"/>
  <c r="Q111" i="6" a="1"/>
  <c r="R110" i="6" a="1"/>
  <c r="Q110" i="6" a="1"/>
  <c r="S110" i="6" s="1"/>
  <c r="R109" i="6" a="1"/>
  <c r="Q109" i="6" a="1"/>
  <c r="S109" i="6" s="1"/>
  <c r="R108" i="6" a="1"/>
  <c r="Q108" i="6" a="1"/>
  <c r="S108" i="6" s="1"/>
  <c r="M108" i="6" a="1"/>
  <c r="R107" i="6" a="1"/>
  <c r="Q107" i="6" a="1"/>
  <c r="R106" i="6" a="1"/>
  <c r="Q106" i="6" a="1"/>
  <c r="S106" i="6" s="1"/>
  <c r="R105" i="6" a="1"/>
  <c r="Q105" i="6" a="1"/>
  <c r="S105" i="6" s="1"/>
  <c r="R104" i="6" a="1"/>
  <c r="Q104" i="6" a="1"/>
  <c r="M104" i="6" a="1"/>
  <c r="R103" i="6" a="1"/>
  <c r="Q103" i="6" a="1"/>
  <c r="S103" i="6" s="1"/>
  <c r="R102" i="6" a="1"/>
  <c r="Q102" i="6" a="1"/>
  <c r="S102" i="6" s="1"/>
  <c r="R101" i="6" a="1"/>
  <c r="Q101" i="6" a="1"/>
  <c r="S101" i="6" s="1"/>
  <c r="R100" i="6" a="1"/>
  <c r="Q100" i="6" a="1"/>
  <c r="S100" i="6" s="1"/>
  <c r="M100" i="6" a="1"/>
  <c r="R99" i="6" a="1"/>
  <c r="Q99" i="6" a="1"/>
  <c r="R98" i="6" a="1"/>
  <c r="Q98" i="6" a="1"/>
  <c r="R97" i="6" a="1"/>
  <c r="Q97" i="6" a="1"/>
  <c r="R96" i="6" a="1"/>
  <c r="Q96" i="6" a="1"/>
  <c r="S96" i="6" s="1"/>
  <c r="M96" i="6" a="1"/>
  <c r="R95" i="6" a="1"/>
  <c r="Q95" i="6" a="1"/>
  <c r="R94" i="6" a="1"/>
  <c r="Q94" i="6" a="1"/>
  <c r="S94" i="6" s="1"/>
  <c r="R93" i="6" a="1"/>
  <c r="Q93" i="6" a="1"/>
  <c r="S93" i="6" s="1"/>
  <c r="R92" i="6" a="1"/>
  <c r="Q92" i="6" a="1"/>
  <c r="S92" i="6" s="1"/>
  <c r="M92" i="6" a="1"/>
  <c r="R91" i="6" a="1"/>
  <c r="Q91" i="6" a="1"/>
  <c r="S91" i="6" s="1"/>
  <c r="R90" i="6" a="1"/>
  <c r="Q90" i="6" a="1"/>
  <c r="S90" i="6" s="1"/>
  <c r="R89" i="6" a="1"/>
  <c r="Q89" i="6" a="1"/>
  <c r="S89" i="6" s="1"/>
  <c r="R88" i="6" a="1"/>
  <c r="Q88" i="6" a="1"/>
  <c r="M88" i="6" a="1"/>
  <c r="R87" i="6" a="1"/>
  <c r="Q87" i="6" a="1"/>
  <c r="S87" i="6" s="1"/>
  <c r="R86" i="6" a="1"/>
  <c r="Q86" i="6" a="1"/>
  <c r="S86" i="6" s="1"/>
  <c r="R85" i="6" a="1"/>
  <c r="Q85" i="6" a="1"/>
  <c r="R84" i="6" a="1"/>
  <c r="Q84" i="6" a="1"/>
  <c r="M84" i="6" a="1"/>
  <c r="R83" i="6" a="1"/>
  <c r="Q83" i="6" a="1"/>
  <c r="S83" i="6" s="1"/>
  <c r="R82" i="6" a="1"/>
  <c r="Q82" i="6" a="1"/>
  <c r="S82" i="6" s="1"/>
  <c r="R81" i="6" a="1"/>
  <c r="Q81" i="6" a="1"/>
  <c r="S81" i="6" s="1"/>
  <c r="R80" i="6" a="1"/>
  <c r="Q80" i="6" a="1"/>
  <c r="S80" i="6" s="1"/>
  <c r="M80" i="6" a="1"/>
  <c r="Q5" i="6" a="1"/>
  <c r="S5" i="6" s="1"/>
  <c r="R5" i="6" a="1"/>
  <c r="Q6" i="6" a="1"/>
  <c r="R6" i="6" a="1"/>
  <c r="S6" i="6" s="1"/>
  <c r="Q7" i="6" a="1"/>
  <c r="R7" i="6" a="1"/>
  <c r="Q8" i="6" a="1"/>
  <c r="S8" i="6" s="1"/>
  <c r="R8" i="6" a="1"/>
  <c r="Q9" i="6" a="1"/>
  <c r="R9" i="6" a="1"/>
  <c r="Q10" i="6" a="1"/>
  <c r="R10" i="6" a="1"/>
  <c r="Q11" i="6" a="1"/>
  <c r="R11" i="6" a="1"/>
  <c r="Q12" i="6" a="1"/>
  <c r="R12" i="6" a="1"/>
  <c r="Q13" i="6" a="1"/>
  <c r="R13" i="6" a="1"/>
  <c r="Q14" i="6" a="1"/>
  <c r="R14" i="6" a="1"/>
  <c r="Q15" i="6" a="1"/>
  <c r="R15" i="6" a="1"/>
  <c r="S15" i="6"/>
  <c r="Q16" i="6" a="1"/>
  <c r="R16" i="6" a="1"/>
  <c r="Q17" i="6" a="1"/>
  <c r="R17" i="6" a="1"/>
  <c r="Q18" i="6" a="1"/>
  <c r="S18" i="6" s="1"/>
  <c r="R18" i="6" a="1"/>
  <c r="Q19" i="6" a="1"/>
  <c r="R19" i="6" a="1"/>
  <c r="Q20" i="6" a="1"/>
  <c r="R20" i="6" a="1"/>
  <c r="S20" i="6"/>
  <c r="Q21" i="6" a="1"/>
  <c r="R21" i="6" a="1"/>
  <c r="Q22" i="6" a="1"/>
  <c r="R22" i="6" a="1"/>
  <c r="Q23" i="6" a="1"/>
  <c r="S23" i="6" s="1"/>
  <c r="R23" i="6" a="1"/>
  <c r="Q24" i="6" a="1"/>
  <c r="R24" i="6" a="1"/>
  <c r="Q25" i="6" a="1"/>
  <c r="R25" i="6" a="1"/>
  <c r="S25" i="6" s="1"/>
  <c r="Q26" i="6" a="1"/>
  <c r="R26" i="6" a="1"/>
  <c r="S26" i="6"/>
  <c r="Q27" i="6" a="1"/>
  <c r="R27" i="6" a="1"/>
  <c r="Q28" i="6" a="1"/>
  <c r="R28" i="6" a="1"/>
  <c r="Q29" i="6" a="1"/>
  <c r="R29" i="6" a="1"/>
  <c r="Q30" i="6" a="1"/>
  <c r="R30" i="6" a="1"/>
  <c r="S30" i="6" s="1"/>
  <c r="Q31" i="6" a="1"/>
  <c r="R31" i="6" a="1"/>
  <c r="Q32" i="6" a="1"/>
  <c r="R32" i="6" a="1"/>
  <c r="Q33" i="6" a="1"/>
  <c r="R33" i="6" a="1"/>
  <c r="Q34" i="6" a="1"/>
  <c r="R34" i="6" a="1"/>
  <c r="Q35" i="6" a="1"/>
  <c r="R35" i="6" a="1"/>
  <c r="Q36" i="6" a="1"/>
  <c r="R36" i="6" a="1"/>
  <c r="Q37" i="6" a="1"/>
  <c r="R37" i="6" a="1"/>
  <c r="S37" i="6"/>
  <c r="Q38" i="6" a="1"/>
  <c r="R38" i="6" a="1"/>
  <c r="Q39" i="6" a="1"/>
  <c r="R39" i="6" a="1"/>
  <c r="Q40" i="6" a="1"/>
  <c r="R40" i="6" a="1"/>
  <c r="Q41" i="6" a="1"/>
  <c r="R41" i="6" a="1"/>
  <c r="Q42" i="6" a="1"/>
  <c r="R42" i="6" a="1"/>
  <c r="Q43" i="6" a="1"/>
  <c r="R43" i="6" a="1"/>
  <c r="Q44" i="6" a="1"/>
  <c r="R44" i="6" a="1"/>
  <c r="Q45" i="6" a="1"/>
  <c r="R45" i="6" a="1"/>
  <c r="Q46" i="6" a="1"/>
  <c r="R46" i="6" a="1"/>
  <c r="Q47" i="6" a="1"/>
  <c r="R47" i="6" a="1"/>
  <c r="Q48" i="6" a="1"/>
  <c r="R48" i="6" a="1"/>
  <c r="Q49" i="6" a="1"/>
  <c r="R49" i="6" a="1"/>
  <c r="Q50" i="6" a="1"/>
  <c r="R50" i="6" a="1"/>
  <c r="Q51" i="6" a="1"/>
  <c r="R51" i="6" a="1"/>
  <c r="Q52" i="6" a="1"/>
  <c r="R52" i="6" a="1"/>
  <c r="Q53" i="6" a="1"/>
  <c r="R53" i="6" a="1"/>
  <c r="Q54" i="6" a="1"/>
  <c r="S54" i="6" s="1"/>
  <c r="R54" i="6" a="1"/>
  <c r="Q55" i="6" a="1"/>
  <c r="R55" i="6" a="1"/>
  <c r="Q56" i="6" a="1"/>
  <c r="S56" i="6" s="1"/>
  <c r="R56" i="6" a="1"/>
  <c r="Q57" i="6" a="1"/>
  <c r="R57" i="6" a="1"/>
  <c r="Q58" i="6" a="1"/>
  <c r="R58" i="6" a="1"/>
  <c r="Q59" i="6" a="1"/>
  <c r="R59" i="6" a="1"/>
  <c r="S59" i="6"/>
  <c r="Q60" i="6" a="1"/>
  <c r="R60" i="6" a="1"/>
  <c r="Q61" i="6" a="1"/>
  <c r="R61" i="6" a="1"/>
  <c r="Q62" i="6" a="1"/>
  <c r="R62" i="6" a="1"/>
  <c r="Q63" i="6" a="1"/>
  <c r="S63" i="6" s="1"/>
  <c r="R63" i="6" a="1"/>
  <c r="Q64" i="6" a="1"/>
  <c r="R64" i="6" a="1"/>
  <c r="Q65" i="6" a="1"/>
  <c r="R65" i="6" a="1"/>
  <c r="Q66" i="6" a="1"/>
  <c r="S66" i="6" s="1"/>
  <c r="R66" i="6" a="1"/>
  <c r="Q67" i="6" a="1"/>
  <c r="R67" i="6" a="1"/>
  <c r="Q68" i="6" a="1"/>
  <c r="R68" i="6" a="1"/>
  <c r="Q69" i="6" a="1"/>
  <c r="R69" i="6" a="1"/>
  <c r="Q70" i="6" a="1"/>
  <c r="R70" i="6" a="1"/>
  <c r="Q71" i="6" a="1"/>
  <c r="R71" i="6" a="1"/>
  <c r="Q72" i="6" a="1"/>
  <c r="R72" i="6" a="1"/>
  <c r="Q73" i="6" a="1"/>
  <c r="R73" i="6" a="1"/>
  <c r="S73" i="6"/>
  <c r="Q74" i="6" a="1"/>
  <c r="S74" i="6" s="1"/>
  <c r="R74" i="6" a="1"/>
  <c r="Q75" i="6" a="1"/>
  <c r="S75" i="6" s="1"/>
  <c r="R75" i="6" a="1"/>
  <c r="Q76" i="6" a="1"/>
  <c r="R76" i="6" a="1"/>
  <c r="S76" i="6"/>
  <c r="Q77" i="6" a="1"/>
  <c r="R77" i="6" a="1"/>
  <c r="Q78" i="6" a="1"/>
  <c r="R78" i="6" a="1"/>
  <c r="Q79" i="6" a="1"/>
  <c r="R79" i="6" a="1"/>
  <c r="M8" i="6" a="1"/>
  <c r="M12" i="6" a="1"/>
  <c r="M16" i="6" a="1"/>
  <c r="M20" i="6" a="1"/>
  <c r="M32" i="6" a="1"/>
  <c r="M36" i="6" a="1"/>
  <c r="M40" i="6" a="1"/>
  <c r="M44" i="6" a="1"/>
  <c r="M48" i="6" a="1"/>
  <c r="M52" i="6" a="1"/>
  <c r="M56" i="6" a="1"/>
  <c r="M60" i="6" a="1"/>
  <c r="M64" i="6" a="1"/>
  <c r="M68" i="6" a="1"/>
  <c r="M72" i="6" a="1"/>
  <c r="M76" i="6" a="1"/>
  <c r="Q4" i="6" a="1"/>
  <c r="R4" i="6" a="1"/>
  <c r="M4" i="6" a="1"/>
  <c r="G2" i="4"/>
  <c r="G3" i="4"/>
  <c r="G4" i="4"/>
  <c r="G5" i="4"/>
  <c r="G6" i="4"/>
  <c r="G7" i="4"/>
  <c r="G8" i="4"/>
  <c r="G9" i="4"/>
  <c r="G10" i="4"/>
  <c r="G11" i="4"/>
  <c r="G12" i="4"/>
  <c r="G13" i="4"/>
  <c r="G14" i="4"/>
  <c r="G15" i="4"/>
  <c r="G16" i="4"/>
  <c r="G17" i="4"/>
  <c r="F2" i="4"/>
  <c r="F3" i="4"/>
  <c r="F4" i="4"/>
  <c r="F5" i="4"/>
  <c r="F6" i="4"/>
  <c r="F7" i="4"/>
  <c r="F8" i="4"/>
  <c r="F9" i="4"/>
  <c r="F10" i="4"/>
  <c r="F11" i="4"/>
  <c r="F12" i="4"/>
  <c r="F13" i="4"/>
  <c r="F14" i="4"/>
  <c r="F15" i="4"/>
  <c r="F16" i="4"/>
  <c r="F17" i="4"/>
  <c r="E2" i="4"/>
  <c r="E3" i="4"/>
  <c r="E4" i="4"/>
  <c r="E5" i="4"/>
  <c r="E6" i="4"/>
  <c r="E7" i="4"/>
  <c r="E8" i="4"/>
  <c r="E9" i="4"/>
  <c r="E10" i="4"/>
  <c r="E11" i="4"/>
  <c r="E12" i="4"/>
  <c r="E13" i="4"/>
  <c r="E14" i="4"/>
  <c r="E15" i="4"/>
  <c r="E16" i="4"/>
  <c r="E17" i="4"/>
  <c r="D2" i="4"/>
  <c r="D3" i="4"/>
  <c r="D4" i="4"/>
  <c r="D5" i="4"/>
  <c r="D6" i="4"/>
  <c r="D7" i="4"/>
  <c r="D12" i="4"/>
  <c r="D13" i="4"/>
  <c r="D14" i="4"/>
  <c r="D15" i="4"/>
  <c r="D16" i="4"/>
  <c r="D17" i="4"/>
  <c r="D8" i="4"/>
  <c r="D9" i="4"/>
  <c r="D10" i="4"/>
  <c r="D11" i="4"/>
  <c r="C2" i="4"/>
  <c r="C3" i="4"/>
  <c r="C4" i="4"/>
  <c r="C5" i="4"/>
  <c r="C6" i="4"/>
  <c r="C7" i="4"/>
  <c r="C12" i="4"/>
  <c r="C13" i="4"/>
  <c r="C14" i="4"/>
  <c r="C15" i="4"/>
  <c r="C16" i="4"/>
  <c r="C17" i="4"/>
  <c r="C8" i="4"/>
  <c r="C9" i="4"/>
  <c r="C10" i="4"/>
  <c r="C11" i="4"/>
  <c r="S2" i="7" l="1"/>
  <c r="P6" i="7" s="1"/>
  <c r="R8" i="7"/>
  <c r="S49" i="6"/>
  <c r="U2" i="7"/>
  <c r="S39" i="6"/>
  <c r="S35" i="6"/>
  <c r="S32" i="6"/>
  <c r="S47" i="6"/>
  <c r="S40" i="6"/>
  <c r="S33" i="6"/>
  <c r="S45" i="6"/>
  <c r="S51" i="6"/>
  <c r="S16" i="6"/>
  <c r="S13" i="6"/>
  <c r="S11" i="6"/>
  <c r="S52" i="6"/>
  <c r="S21" i="6"/>
  <c r="S42" i="6"/>
  <c r="S64" i="6"/>
  <c r="S71" i="6"/>
  <c r="S69" i="6"/>
  <c r="S27" i="6"/>
  <c r="S68" i="6"/>
  <c r="S78" i="6"/>
  <c r="S151" i="6"/>
  <c r="S160" i="6"/>
  <c r="S85" i="6"/>
  <c r="S95" i="6"/>
  <c r="S104" i="6"/>
  <c r="S114" i="6"/>
  <c r="S133" i="6"/>
  <c r="S143" i="6"/>
  <c r="S152" i="6"/>
  <c r="S162" i="6"/>
  <c r="S88" i="6"/>
  <c r="S117" i="6"/>
  <c r="S127" i="6"/>
  <c r="S165" i="6"/>
  <c r="S28" i="6"/>
  <c r="S44" i="6"/>
  <c r="S50" i="6"/>
  <c r="S61" i="6"/>
  <c r="S98" i="6"/>
  <c r="S43" i="6"/>
  <c r="S70" i="6"/>
  <c r="S77" i="6"/>
  <c r="S9" i="6"/>
  <c r="S53" i="6"/>
  <c r="S118" i="6"/>
  <c r="S72" i="6"/>
  <c r="S10" i="6"/>
  <c r="S19" i="6"/>
  <c r="S119" i="6"/>
  <c r="S79" i="6"/>
  <c r="S29" i="6"/>
  <c r="S34" i="6"/>
  <c r="S112" i="6"/>
  <c r="S167" i="6"/>
  <c r="S65" i="6"/>
  <c r="S136" i="6"/>
  <c r="S41" i="6"/>
  <c r="S46" i="6"/>
  <c r="S67" i="6"/>
  <c r="S55" i="6"/>
  <c r="S22" i="6"/>
  <c r="S97" i="6"/>
  <c r="S123" i="6"/>
  <c r="S31" i="6"/>
  <c r="S36" i="6"/>
  <c r="S58" i="6"/>
  <c r="S146" i="6"/>
  <c r="S57" i="6"/>
  <c r="S17" i="6"/>
  <c r="S138" i="6"/>
  <c r="S166" i="6"/>
  <c r="S122" i="6"/>
  <c r="S107" i="6"/>
  <c r="S99" i="6"/>
  <c r="S116" i="6"/>
  <c r="S111" i="6"/>
  <c r="S84" i="6"/>
  <c r="S38" i="6"/>
  <c r="S14" i="6"/>
  <c r="S24" i="6"/>
  <c r="S12" i="6"/>
  <c r="S60" i="6"/>
  <c r="S48" i="6"/>
  <c r="S7" i="6"/>
  <c r="S62" i="6"/>
  <c r="S4" i="6"/>
  <c r="S3" i="7" l="1"/>
  <c r="R9" i="7"/>
  <c r="R10" i="7" s="1"/>
  <c r="S8" i="7"/>
  <c r="U25" i="7"/>
  <c r="Q5" i="7" s="1"/>
  <c r="R5" i="7" s="1"/>
  <c r="T8" i="7" l="1"/>
  <c r="Q8" i="7"/>
  <c r="U8" i="7"/>
  <c r="V8" i="7"/>
  <c r="S5" i="7"/>
  <c r="S9" i="7" s="1"/>
  <c r="S10" i="7" s="1"/>
  <c r="S11" i="7" s="1"/>
  <c r="S12" i="7" s="1"/>
  <c r="S13" i="7" s="1"/>
  <c r="S14" i="7" s="1"/>
  <c r="S15" i="7" s="1"/>
  <c r="S16" i="7" s="1"/>
  <c r="S17" i="7" s="1"/>
  <c r="S18" i="7" s="1"/>
  <c r="S19" i="7" s="1"/>
  <c r="S20" i="7" s="1"/>
  <c r="S21" i="7" s="1"/>
  <c r="S22" i="7" s="1"/>
  <c r="V22" i="7"/>
  <c r="V21" i="7"/>
  <c r="V20" i="7"/>
  <c r="V19" i="7"/>
  <c r="V18" i="7"/>
  <c r="V17" i="7"/>
  <c r="V16" i="7"/>
  <c r="V15" i="7"/>
  <c r="V14" i="7"/>
  <c r="V10" i="7"/>
  <c r="V9" i="7"/>
  <c r="R11" i="7"/>
  <c r="T9" i="7" l="1"/>
  <c r="U9" i="7" s="1"/>
  <c r="Q9" i="7"/>
  <c r="Q10" i="7"/>
  <c r="T10" i="7"/>
  <c r="U10" i="7" s="1"/>
  <c r="R12" i="7"/>
  <c r="T11" i="7"/>
  <c r="U11" i="7" s="1"/>
  <c r="Q11" i="7"/>
  <c r="V11" i="7" l="1"/>
  <c r="R13" i="7"/>
  <c r="T12" i="7"/>
  <c r="V12" i="7" s="1"/>
  <c r="U12" i="7" l="1"/>
  <c r="Q12" i="7"/>
  <c r="R14" i="7"/>
  <c r="T13" i="7"/>
  <c r="U13" i="7" l="1"/>
  <c r="V13" i="7"/>
  <c r="Q13" i="7"/>
  <c r="R15" i="7"/>
  <c r="T14" i="7"/>
  <c r="U14" i="7" s="1"/>
  <c r="Q14" i="7"/>
  <c r="R16" i="7" l="1"/>
  <c r="T15" i="7"/>
  <c r="U15" i="7" s="1"/>
  <c r="Q15" i="7"/>
  <c r="R17" i="7" l="1"/>
  <c r="T16" i="7"/>
  <c r="U16" i="7" s="1"/>
  <c r="Q16" i="7"/>
  <c r="R18" i="7" l="1"/>
  <c r="T17" i="7"/>
  <c r="U17" i="7" s="1"/>
  <c r="Q17" i="7"/>
  <c r="R19" i="7" l="1"/>
  <c r="T18" i="7"/>
  <c r="U18" i="7" s="1"/>
  <c r="Q18" i="7"/>
  <c r="R20" i="7" l="1"/>
  <c r="T19" i="7"/>
  <c r="U19" i="7" s="1"/>
  <c r="Q19" i="7"/>
  <c r="R21" i="7" l="1"/>
  <c r="T20" i="7"/>
  <c r="U20" i="7" s="1"/>
  <c r="Q20" i="7" l="1"/>
  <c r="R22" i="7"/>
  <c r="T22" i="7" s="1"/>
  <c r="U22" i="7" s="1"/>
  <c r="T21" i="7"/>
  <c r="U21" i="7" s="1"/>
  <c r="Q21" i="7" l="1"/>
  <c r="Q22"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<sst xmlns="http://schemas.openxmlformats.org/spreadsheetml/2006/main" count="233" uniqueCount="70">
  <si>
    <t>Forklaring</t>
  </si>
  <si>
    <t>Fane "Bemanningsplan"</t>
  </si>
  <si>
    <t>Følgende felt må fylles ut for hver bemanningsplan.</t>
  </si>
  <si>
    <t>1.</t>
  </si>
  <si>
    <t>2.</t>
  </si>
  <si>
    <t>3.</t>
  </si>
  <si>
    <t>4.</t>
  </si>
  <si>
    <t>Fane "Hengekøye"</t>
  </si>
  <si>
    <t xml:space="preserve">Hva er forskjellen på Brutto og netto helgetimer? </t>
  </si>
  <si>
    <t>Gruppering</t>
  </si>
  <si>
    <t>Vakt-type</t>
  </si>
  <si>
    <t>Ukedag</t>
  </si>
  <si>
    <t>Vaktlengde</t>
  </si>
  <si>
    <t>Årsverk
Bem.Plan</t>
  </si>
  <si>
    <t>Årsverk i turnus</t>
  </si>
  <si>
    <t>Stillinger i turnus</t>
  </si>
  <si>
    <t>Gj.St.
Stillinger</t>
  </si>
  <si>
    <t>Hverdag</t>
  </si>
  <si>
    <t>Helg</t>
  </si>
  <si>
    <t>Sum</t>
  </si>
  <si>
    <t>Man</t>
  </si>
  <si>
    <t>Tir</t>
  </si>
  <si>
    <t>Ons</t>
  </si>
  <si>
    <t>Tor</t>
  </si>
  <si>
    <t>Fre</t>
  </si>
  <si>
    <t>Lør</t>
  </si>
  <si>
    <t>Søn</t>
  </si>
  <si>
    <t>Eksempel</t>
  </si>
  <si>
    <t>Dag</t>
  </si>
  <si>
    <t>Kveld</t>
  </si>
  <si>
    <t>Lang</t>
  </si>
  <si>
    <t>Natt</t>
  </si>
  <si>
    <t>Totalt</t>
  </si>
  <si>
    <t>Høyskole</t>
  </si>
  <si>
    <t>Fagbrev</t>
  </si>
  <si>
    <t>Ufaglært</t>
  </si>
  <si>
    <t>Avdeling nn tjenesterettet- eksempel</t>
  </si>
  <si>
    <t>Avdeling nn tjenesterettet og buffer</t>
  </si>
  <si>
    <t>Simuleringsgraf Formatering</t>
  </si>
  <si>
    <t>Antall timer på helg</t>
  </si>
  <si>
    <t>Stilling</t>
  </si>
  <si>
    <t>Gj. Stillingsstørrelse (fra "Bemanningsplan" arket)</t>
  </si>
  <si>
    <t>Valgt bemanningsplan (fra "Bemanningsplan" arket)</t>
  </si>
  <si>
    <t>Start Steg</t>
  </si>
  <si>
    <t>Steg Nummer</t>
  </si>
  <si>
    <t>Ny Steg</t>
  </si>
  <si>
    <t>Helgetimer før eller etter ferie (Brutto mot Netto)</t>
  </si>
  <si>
    <t>Brutto</t>
  </si>
  <si>
    <t>Num</t>
  </si>
  <si>
    <t>Gj.snitt</t>
  </si>
  <si>
    <t>Faste årsverk</t>
  </si>
  <si>
    <t>Ansatte</t>
  </si>
  <si>
    <t>Datalabel</t>
  </si>
  <si>
    <t>Markert</t>
  </si>
  <si>
    <t>Antall Steg (mellom 5 og 15)</t>
  </si>
  <si>
    <t>Minste Steg (mellom 0% og gj. stillingsstørrelse)</t>
  </si>
  <si>
    <t>Kode</t>
  </si>
  <si>
    <t>Navn</t>
  </si>
  <si>
    <t>Helgefaktor Plan</t>
  </si>
  <si>
    <t>Årsverk Plan</t>
  </si>
  <si>
    <t>Plan Dag</t>
  </si>
  <si>
    <t>Plan Kveld</t>
  </si>
  <si>
    <t>Her kan du regne ut hvor mange helgetimer hver ansatt må jobbe for å øke gjennomsnittlig stillingsstørrelse. Den vil også regne ut årsverksbehovet i bemanningsplanen.</t>
  </si>
  <si>
    <t>Kun de grønne feltene skal fylles ut.</t>
  </si>
  <si>
    <t>Legg inn bemanningsplanen: antall oppmøter fordelt på vaktlengde (lang/kort).
Dersom dere har en bemanningsplan som strekker seg over flere uker, er det er mulig å legge inn desimaltall på  oppmøter på en gjennomsnittlig uke dersom denne er varierende.</t>
  </si>
  <si>
    <t>Legg inn antall årsverk i turnusen.</t>
  </si>
  <si>
    <t>Legg inn antall personer i turnusen.</t>
  </si>
  <si>
    <t>Navn på avdeling, eventuelt fagkompetanse, tjenesterettet og tjenesterettet med buffer.</t>
  </si>
  <si>
    <r>
      <t xml:space="preserve">Simuleringsgrafen tar utgangspunktet i antall årsverk. Den viser hvor mange helgetimer hver ansatt i gjennomsnitt må jobbe per år for å oppnå en gitt gjennomsnittlig stillingsstørrelse, samtidig som bemanningsplanen dekkes.
Grafen viser antall årsverk med grønne stolper. Disse er konstante og endrer seg derfor ikke. Antall personer vises med røde stolper og er beregnet ut fra gjennomsnittlig stillingsstørrelse på x-aksen. Den grønne linjen viser gjennomsnittlig antall helgetimer per person per år. Beregningene forutsetter at den oppgitte gjennomsnittlige stillingsstørrelsen alltid er inkludert i arbeidsplanen. Dette markeres med en utvidet grønn boks som også viser gjennomsnittlig antall helgetimer.
Under "Simuleringsgraf formatering" kan dere velge mellom to alternativer, vist nedenfor.
</t>
    </r>
    <r>
      <rPr>
        <b/>
        <sz val="11"/>
        <color theme="1"/>
        <rFont val="Calibri"/>
        <family val="2"/>
        <scheme val="minor"/>
      </rPr>
      <t>Totalt:</t>
    </r>
    <r>
      <rPr>
        <sz val="11"/>
        <color theme="1"/>
        <rFont val="Calibri"/>
        <family val="2"/>
        <scheme val="minor"/>
      </rPr>
      <t xml:space="preserve"> Klikk på rullegardinmenyen for å velge hvilken bemanningsplan dere vil simulere helgetimer for.
</t>
    </r>
    <r>
      <rPr>
        <b/>
        <sz val="11"/>
        <color theme="1"/>
        <rFont val="Calibri"/>
        <family val="2"/>
        <scheme val="minor"/>
      </rPr>
      <t>Helgetimer før eller etter ferie, brutto eller netto:</t>
    </r>
    <r>
      <rPr>
        <sz val="11"/>
        <color theme="1"/>
        <rFont val="Calibri"/>
        <family val="2"/>
        <scheme val="minor"/>
      </rPr>
      <t xml:space="preserve"> Klikk på rullegardinmenyen for å velge ønsket visning. Se forklaringen nedenfor for forskjellen mellom brutto og netto.</t>
    </r>
  </si>
  <si>
    <t>Brutto brukes i rullerende turnuser, mens netto brukes i kalenderplaner og årsturnuser.
Brutto helgetimer angir antall helgetimer i løpet av 52 uker med arbeidstid. I rullerende turnuser kan ferie falle på helger, og da vil ikke alle brutto helgetimene faktisk bli jobbet.
Netto helgetimer brukes når vi i stedet planlegger for de helgene som faktisk skal jobbes, mens helger i ferieperioder står tomme.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</si>
</sst>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
  </numFmts>
  <fonts count="15" x14ac:knownFonts="1">
    <font>
      <sz val="11"/>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8"/>
      <color theme="1"/>
      <name val="Arial"/>
      <family val="2"/>
    </font>
    <font>
      <sz val="11"/>
      <color theme="1"/>
      <name val="Arial"/>
      <family val="2"/>
    </font>
    <font>
      <b/>
      <sz val="12"/>
      <color theme="1"/>
      <name val="Arial"/>
      <family val="2"/>
    </font>
    <font>
      <sz val="16"/>
      <color theme="1"/>
      <name val="Arial"/>
      <family val="2"/>
    </font>
    <font>
      <sz val="12"/>
      <color theme="1"/>
      <name val="Arial"/>
      <family val="2"/>
    </font>
    <font>
      <sz val="14"/>
      <color theme="1"/>
      <name val="Arial"/>
      <family val="2"/>
    </font>
    <font>
      <b/>
      <sz val="16"/>
      <color theme="1"/>
      <name val="Arial"/>
      <family val="2"/>
    </font>
    <font>
      <b/>
      <sz val="16"/>
      <color theme="1"/>
      <name val="Calibri"/>
      <family val="2"/>
      <scheme val="minor"/>
    </font>
    <font>
      <b/>
      <sz val="26"/>
      <color theme="1"/>
      <name val="Calibri"/>
      <family val="2"/>
      <scheme val="minor"/>
    </font>
    <font>
      <sz val="11"/>
      <color rgb="FF444444"/>
      <name val="Calibri"/>
      <family val="2"/>
      <charset val="1"/>
    </font>
    <font>
      <b/>
      <sz val="11"/>
      <color theme="1"/>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rgb="FFEDFCFC"/>
      </patternFill>
    </fill>
    <fill>
      <patternFill patternType="solid">
        <fgColor rgb="FF92E2DE"/>
      </patternFill>
    </fill>
    <fill>
      <patternFill patternType="solid">
        <fgColor rgb="FFE5E3E4"/>
      </patternFill>
    </fill>
    <fill>
      <patternFill patternType="solid">
        <fgColor rgb="FFCBF2F3"/>
      </patternFill>
    </fill>
  </fills>
  <borders count="32">
    <border>
      <left/>
      <right/>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bottom style="thin">
        <color auto="1"/>
      </bottom>
      <diagonal/>
    </border>
    <border>
      <left/>
      <right style="medium">
        <color indexed="64"/>
      </right>
      <top/>
      <bottom style="thin">
        <color auto="1"/>
      </bottom>
      <diagonal/>
    </border>
    <border>
      <left style="thin">
        <color auto="1"/>
      </left>
      <right/>
      <top style="thin">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6">
    <xf numFmtId="0" fontId="0" fillId="4" borderId="0"/>
    <xf numFmtId="9" fontId="3" fillId="0" borderId="0" applyFont="0" applyFill="0" applyBorder="0" applyAlignment="0" applyProtection="0"/>
    <xf numFmtId="0" fontId="2" fillId="0" borderId="0"/>
    <xf numFmtId="0" fontId="3" fillId="4" borderId="0" applyAlignment="0"/>
    <xf numFmtId="0" fontId="4" fillId="5" borderId="8" applyAlignment="0">
      <alignment horizontal="center" vertical="center" wrapText="1"/>
    </xf>
    <xf numFmtId="0" fontId="7" fillId="6" borderId="9" applyFont="0" applyAlignment="0">
      <alignment horizontal="center" vertical="center"/>
    </xf>
    <xf numFmtId="0" fontId="8" fillId="0" borderId="8">
      <alignment horizontal="center" vertical="center"/>
    </xf>
    <xf numFmtId="0" fontId="9" fillId="7" borderId="8">
      <alignment horizontal="center" vertical="center" wrapText="1"/>
      <protection locked="0"/>
    </xf>
    <xf numFmtId="2" fontId="8" fillId="7" borderId="10">
      <alignment horizontal="center" vertical="center"/>
      <protection locked="0"/>
    </xf>
    <xf numFmtId="0" fontId="7" fillId="6" borderId="10">
      <alignment horizontal="center" vertical="center"/>
    </xf>
    <xf numFmtId="2" fontId="8" fillId="7" borderId="9">
      <alignment horizontal="center" vertical="center"/>
      <protection locked="0"/>
    </xf>
    <xf numFmtId="2" fontId="8" fillId="7" borderId="11">
      <alignment horizontal="center" vertical="center"/>
      <protection locked="0"/>
    </xf>
    <xf numFmtId="0" fontId="8" fillId="0" borderId="10">
      <alignment horizontal="center" vertical="center"/>
    </xf>
    <xf numFmtId="0" fontId="8" fillId="0" borderId="9">
      <alignment horizontal="center" vertical="center"/>
    </xf>
    <xf numFmtId="0" fontId="8" fillId="0" borderId="11">
      <alignment horizontal="center" vertical="center"/>
    </xf>
    <xf numFmtId="165" fontId="1" fillId="2" borderId="8">
      <alignment horizontal="center" vertical="center"/>
    </xf>
  </cellStyleXfs>
  <cellXfs count="83">
    <xf numFmtId="0" fontId="0" fillId="4" borderId="0" xfId="0"/>
    <xf numFmtId="164" fontId="0" fillId="4" borderId="0" xfId="0" applyNumberFormat="1"/>
    <xf numFmtId="10" fontId="0" fillId="4" borderId="0" xfId="0" applyNumberFormat="1"/>
    <xf numFmtId="9" fontId="1" fillId="0" borderId="0" xfId="1" applyFont="1" applyProtection="1"/>
    <xf numFmtId="0" fontId="0" fillId="4" borderId="0" xfId="0" applyAlignment="1">
      <alignment wrapText="1"/>
    </xf>
    <xf numFmtId="0" fontId="1" fillId="4" borderId="0" xfId="0" applyFont="1"/>
    <xf numFmtId="165" fontId="8" fillId="2" borderId="8" xfId="15" applyFont="1" applyAlignment="1">
      <alignment horizontal="left" vertical="center"/>
    </xf>
    <xf numFmtId="0" fontId="1" fillId="4" borderId="8" xfId="0" applyFont="1" applyBorder="1" applyAlignment="1">
      <alignment horizontal="center"/>
    </xf>
    <xf numFmtId="0" fontId="2" fillId="3" borderId="8" xfId="2" applyFill="1" applyBorder="1" applyAlignment="1">
      <alignment horizontal="center"/>
    </xf>
    <xf numFmtId="0" fontId="1" fillId="4" borderId="8" xfId="0" applyFont="1" applyBorder="1"/>
    <xf numFmtId="9" fontId="2" fillId="0" borderId="8" xfId="2" applyNumberFormat="1" applyBorder="1" applyAlignment="1">
      <alignment horizontal="center"/>
    </xf>
    <xf numFmtId="1" fontId="2" fillId="0" borderId="8" xfId="2" applyNumberFormat="1" applyBorder="1" applyAlignment="1">
      <alignment horizontal="center"/>
    </xf>
    <xf numFmtId="1" fontId="1" fillId="4" borderId="8" xfId="0" applyNumberFormat="1" applyFont="1" applyBorder="1" applyAlignment="1">
      <alignment horizontal="center"/>
    </xf>
    <xf numFmtId="0" fontId="8" fillId="7" borderId="8" xfId="7" applyFont="1" applyAlignment="1">
      <alignment horizontal="left" vertical="center"/>
      <protection locked="0"/>
    </xf>
    <xf numFmtId="0" fontId="5" fillId="4" borderId="0" xfId="3" applyFont="1"/>
    <xf numFmtId="0" fontId="5" fillId="4" borderId="0" xfId="3" applyFont="1" applyAlignment="1">
      <alignment horizontal="center" vertical="center" wrapText="1"/>
    </xf>
    <xf numFmtId="0" fontId="5" fillId="4" borderId="0" xfId="0" applyFont="1"/>
    <xf numFmtId="0" fontId="8" fillId="6" borderId="10" xfId="9" applyFont="1">
      <alignment horizontal="center" vertical="center"/>
    </xf>
    <xf numFmtId="0" fontId="8" fillId="6" borderId="9" xfId="5" applyFont="1">
      <alignment horizontal="center" vertical="center"/>
    </xf>
    <xf numFmtId="0" fontId="8" fillId="0" borderId="9" xfId="13">
      <alignment horizontal="center" vertical="center"/>
    </xf>
    <xf numFmtId="0" fontId="8" fillId="0" borderId="10" xfId="12">
      <alignment horizontal="center" vertical="center"/>
    </xf>
    <xf numFmtId="0" fontId="8" fillId="0" borderId="11" xfId="14">
      <alignment horizontal="center" vertical="center"/>
    </xf>
    <xf numFmtId="0" fontId="5" fillId="4" borderId="0" xfId="0" applyFont="1" applyAlignment="1">
      <alignment horizontal="center" vertical="center" wrapText="1"/>
    </xf>
    <xf numFmtId="2" fontId="5" fillId="4" borderId="0" xfId="0" applyNumberFormat="1" applyFont="1"/>
    <xf numFmtId="1" fontId="5" fillId="4" borderId="0" xfId="0" applyNumberFormat="1" applyFont="1"/>
    <xf numFmtId="2" fontId="8" fillId="7" borderId="9" xfId="10">
      <alignment horizontal="center" vertical="center"/>
      <protection locked="0"/>
    </xf>
    <xf numFmtId="2" fontId="8" fillId="7" borderId="10" xfId="8">
      <alignment horizontal="center" vertical="center"/>
      <protection locked="0"/>
    </xf>
    <xf numFmtId="2" fontId="8" fillId="7" borderId="11" xfId="11">
      <alignment horizontal="center" vertical="center"/>
      <protection locked="0"/>
    </xf>
    <xf numFmtId="0" fontId="0" fillId="4" borderId="0" xfId="0" applyAlignment="1">
      <alignment horizontal="left" vertical="center" wrapText="1"/>
    </xf>
    <xf numFmtId="0" fontId="10" fillId="5" borderId="8" xfId="4" applyFont="1" applyAlignment="1">
      <alignment horizontal="center" vertical="center" wrapText="1"/>
    </xf>
    <xf numFmtId="49" fontId="0" fillId="4" borderId="21" xfId="0" applyNumberFormat="1" applyBorder="1" applyAlignment="1">
      <alignment horizontal="left" vertical="center" wrapText="1"/>
    </xf>
    <xf numFmtId="49" fontId="0" fillId="4" borderId="5" xfId="0" applyNumberFormat="1" applyBorder="1" applyAlignment="1">
      <alignment horizontal="left" vertical="center" wrapText="1"/>
    </xf>
    <xf numFmtId="0" fontId="12" fillId="4" borderId="29" xfId="0" applyFont="1" applyBorder="1" applyAlignment="1">
      <alignment horizontal="left"/>
    </xf>
    <xf numFmtId="0" fontId="12" fillId="4" borderId="30" xfId="0" applyFont="1" applyBorder="1" applyAlignment="1">
      <alignment horizontal="left"/>
    </xf>
    <xf numFmtId="0" fontId="12" fillId="4" borderId="31" xfId="0" applyFont="1" applyBorder="1" applyAlignment="1">
      <alignment horizontal="left"/>
    </xf>
    <xf numFmtId="0" fontId="11" fillId="4" borderId="29" xfId="0" applyFont="1" applyBorder="1" applyAlignment="1">
      <alignment horizontal="left"/>
    </xf>
    <xf numFmtId="0" fontId="11" fillId="4" borderId="30" xfId="0" applyFont="1" applyBorder="1" applyAlignment="1">
      <alignment horizontal="left"/>
    </xf>
    <xf numFmtId="0" fontId="11" fillId="4" borderId="31" xfId="0" applyFont="1" applyBorder="1" applyAlignment="1">
      <alignment horizontal="left"/>
    </xf>
    <xf numFmtId="0" fontId="0" fillId="4" borderId="12" xfId="0" applyBorder="1" applyAlignment="1">
      <alignment horizontal="left" vertical="center" wrapText="1"/>
    </xf>
    <xf numFmtId="0" fontId="0" fillId="4" borderId="13" xfId="0" applyBorder="1" applyAlignment="1">
      <alignment horizontal="left" vertical="center" wrapText="1"/>
    </xf>
    <xf numFmtId="0" fontId="0" fillId="4" borderId="22" xfId="0" applyBorder="1" applyAlignment="1">
      <alignment horizontal="left" vertical="center" wrapText="1"/>
    </xf>
    <xf numFmtId="0" fontId="0" fillId="4" borderId="14" xfId="0" applyBorder="1" applyAlignment="1">
      <alignment horizontal="left" vertical="center" wrapText="1"/>
    </xf>
    <xf numFmtId="0" fontId="0" fillId="4" borderId="0" xfId="0" applyAlignment="1">
      <alignment horizontal="left" vertical="center" wrapText="1"/>
    </xf>
    <xf numFmtId="0" fontId="0" fillId="4" borderId="20" xfId="0" applyBorder="1" applyAlignment="1">
      <alignment horizontal="left" vertical="center" wrapText="1"/>
    </xf>
    <xf numFmtId="49" fontId="0" fillId="4" borderId="21" xfId="0" applyNumberFormat="1" applyBorder="1" applyAlignment="1">
      <alignment horizontal="left" vertical="center" wrapText="1"/>
    </xf>
    <xf numFmtId="49" fontId="0" fillId="4" borderId="1" xfId="0" applyNumberFormat="1" applyBorder="1" applyAlignment="1">
      <alignment horizontal="left" vertical="center" wrapText="1"/>
    </xf>
    <xf numFmtId="0" fontId="0" fillId="4" borderId="17" xfId="0" applyBorder="1" applyAlignment="1">
      <alignment horizontal="left" vertical="center" wrapText="1"/>
    </xf>
    <xf numFmtId="0" fontId="0" fillId="4" borderId="18" xfId="0" applyBorder="1" applyAlignment="1">
      <alignment horizontal="left" vertical="center" wrapText="1"/>
    </xf>
    <xf numFmtId="0" fontId="0" fillId="4" borderId="19" xfId="0" applyBorder="1" applyAlignment="1">
      <alignment horizontal="left" vertical="center" wrapText="1"/>
    </xf>
    <xf numFmtId="0" fontId="0" fillId="4" borderId="1" xfId="0" applyBorder="1" applyAlignment="1">
      <alignment horizontal="left" vertical="center" wrapText="1"/>
    </xf>
    <xf numFmtId="0" fontId="0" fillId="4" borderId="26" xfId="0" applyBorder="1" applyAlignment="1">
      <alignment horizontal="left" vertical="center" wrapText="1"/>
    </xf>
    <xf numFmtId="0" fontId="0" fillId="4" borderId="27" xfId="0" applyBorder="1" applyAlignment="1">
      <alignment horizontal="left" vertical="center" wrapText="1"/>
    </xf>
    <xf numFmtId="0" fontId="0" fillId="4" borderId="28" xfId="0" applyBorder="1" applyAlignment="1">
      <alignment horizontal="left" vertical="center" wrapText="1"/>
    </xf>
    <xf numFmtId="0" fontId="13" fillId="4" borderId="17" xfId="0" applyFont="1" applyBorder="1" applyAlignment="1">
      <alignment horizontal="left" vertical="center" wrapText="1"/>
    </xf>
    <xf numFmtId="0" fontId="13" fillId="4" borderId="1" xfId="0" applyFont="1" applyBorder="1" applyAlignment="1">
      <alignment horizontal="left" vertical="center" wrapText="1"/>
    </xf>
    <xf numFmtId="0" fontId="0" fillId="4" borderId="2" xfId="0" applyBorder="1" applyAlignment="1">
      <alignment horizontal="left" vertical="center" wrapText="1"/>
    </xf>
    <xf numFmtId="0" fontId="0" fillId="4" borderId="3" xfId="0" applyBorder="1" applyAlignment="1">
      <alignment horizontal="left" vertical="center" wrapText="1"/>
    </xf>
    <xf numFmtId="0" fontId="0" fillId="4" borderId="4" xfId="0" applyBorder="1" applyAlignment="1">
      <alignment horizontal="left" vertical="center" wrapText="1"/>
    </xf>
    <xf numFmtId="49" fontId="0" fillId="4" borderId="23" xfId="0" applyNumberFormat="1" applyBorder="1" applyAlignment="1">
      <alignment horizontal="left" vertical="center" wrapText="1"/>
    </xf>
    <xf numFmtId="0" fontId="0" fillId="4" borderId="15" xfId="0" applyBorder="1" applyAlignment="1">
      <alignment horizontal="left" vertical="center" wrapText="1"/>
    </xf>
    <xf numFmtId="0" fontId="0" fillId="4" borderId="16" xfId="0" applyBorder="1" applyAlignment="1">
      <alignment horizontal="left" vertical="center" wrapText="1"/>
    </xf>
    <xf numFmtId="0" fontId="0" fillId="4" borderId="24" xfId="0" applyBorder="1" applyAlignment="1">
      <alignment horizontal="left" vertical="center" wrapText="1"/>
    </xf>
    <xf numFmtId="0" fontId="0" fillId="4" borderId="25" xfId="0" applyBorder="1" applyAlignment="1">
      <alignment horizontal="left" vertical="center" wrapText="1"/>
    </xf>
    <xf numFmtId="0" fontId="0" fillId="4" borderId="6" xfId="0" applyBorder="1" applyAlignment="1">
      <alignment horizontal="left" vertical="center" wrapText="1"/>
    </xf>
    <xf numFmtId="0" fontId="0" fillId="4" borderId="7" xfId="0" applyBorder="1" applyAlignment="1">
      <alignment horizontal="left" vertical="center" wrapText="1"/>
    </xf>
    <xf numFmtId="0" fontId="7" fillId="6" borderId="9" xfId="5" applyFont="1" applyAlignment="1">
      <alignment horizontal="center" vertical="center"/>
    </xf>
    <xf numFmtId="0" fontId="9" fillId="7" borderId="8" xfId="7">
      <alignment horizontal="center" vertical="center" wrapText="1"/>
      <protection locked="0"/>
    </xf>
    <xf numFmtId="0" fontId="7" fillId="0" borderId="8" xfId="6" applyFont="1">
      <alignment horizontal="center" vertical="center"/>
    </xf>
    <xf numFmtId="0" fontId="7" fillId="7" borderId="8" xfId="7" applyFont="1">
      <alignment horizontal="center" vertical="center" wrapText="1"/>
      <protection locked="0"/>
    </xf>
    <xf numFmtId="0" fontId="10" fillId="5" borderId="8" xfId="4" applyFont="1" applyAlignment="1">
      <alignment horizontal="center" vertical="center" wrapText="1"/>
    </xf>
    <xf numFmtId="0" fontId="10" fillId="5" borderId="8" xfId="4" applyFont="1" applyAlignment="1">
      <alignment horizontal="center" vertical="center"/>
    </xf>
    <xf numFmtId="0" fontId="6" fillId="4" borderId="1" xfId="0" applyFont="1" applyBorder="1" applyAlignment="1">
      <alignment horizontal="center"/>
    </xf>
    <xf numFmtId="0" fontId="6" fillId="4" borderId="0" xfId="0" applyFont="1" applyAlignment="1">
      <alignment horizontal="center"/>
    </xf>
    <xf numFmtId="0" fontId="1" fillId="4" borderId="5" xfId="0" applyFont="1" applyBorder="1" applyAlignment="1">
      <alignment horizontal="left"/>
    </xf>
    <xf numFmtId="0" fontId="1" fillId="4" borderId="6" xfId="0" applyFont="1" applyBorder="1" applyAlignment="1">
      <alignment horizontal="left"/>
    </xf>
    <xf numFmtId="0" fontId="1" fillId="4" borderId="7" xfId="0" applyFont="1" applyBorder="1" applyAlignment="1">
      <alignment horizontal="left"/>
    </xf>
    <xf numFmtId="9" fontId="1" fillId="0" borderId="0" xfId="1" applyFont="1" applyFill="1" applyBorder="1" applyAlignment="1" applyProtection="1">
      <alignment horizontal="center"/>
    </xf>
    <xf numFmtId="0" fontId="10" fillId="5" borderId="8" xfId="4" applyFont="1" applyAlignment="1">
      <alignment horizontal="left" vertical="center"/>
    </xf>
    <xf numFmtId="0" fontId="5" fillId="0" borderId="8" xfId="6" applyFont="1" applyAlignment="1">
      <alignment horizontal="left" vertical="center"/>
    </xf>
    <xf numFmtId="0" fontId="1" fillId="4" borderId="2" xfId="0" applyFont="1" applyBorder="1" applyAlignment="1">
      <alignment horizontal="left"/>
    </xf>
    <xf numFmtId="0" fontId="1" fillId="4" borderId="3" xfId="0" applyFont="1" applyBorder="1" applyAlignment="1">
      <alignment horizontal="left"/>
    </xf>
    <xf numFmtId="0" fontId="1" fillId="4" borderId="4" xfId="0" applyFont="1" applyBorder="1" applyAlignment="1">
      <alignment horizontal="left"/>
    </xf>
    <xf numFmtId="0" fontId="1" fillId="4" borderId="0" xfId="0" applyFont="1" applyAlignment="1">
      <alignment horizontal="center"/>
    </xf>
  </cellXfs>
  <cellStyles count="16">
    <cellStyle name="Bakgrunn" xfId="3" xr:uid="{1AB2DFA3-3634-194D-ABEA-1AA9186497D8}"/>
    <cellStyle name="Eksempel" xfId="5" xr:uid="{0AD15B1A-FDE5-DD43-A604-2E43991AFC15}"/>
    <cellStyle name="Eksempel_Tall" xfId="9" xr:uid="{D284248E-0C8E-C045-AE90-2BDF740659FE}"/>
    <cellStyle name="Header" xfId="4" xr:uid="{5E298DEA-3451-414B-9494-4DCD2DA5D95C}"/>
    <cellStyle name="Normal" xfId="0" builtinId="0" customBuiltin="1"/>
    <cellStyle name="Normal 2" xfId="2" xr:uid="{44F09953-9832-42EF-8B24-8BA4FD38E9C9}"/>
    <cellStyle name="Prosent" xfId="1" builtinId="5"/>
    <cellStyle name="Stil 1" xfId="7" xr:uid="{089D2F05-72DE-8C4B-9B23-4E960AA8D325}"/>
    <cellStyle name="stillingsstørrelse" xfId="15" xr:uid="{2644A0D4-0AA3-134F-ACA5-E4F547E08463}"/>
    <cellStyle name="Tall_bunn" xfId="11" xr:uid="{6631A0E0-2E51-8846-B1E7-F5BBC423E490}"/>
    <cellStyle name="timer" xfId="8" xr:uid="{CFA1967F-C065-4049-ACF9-46D3077B1902}"/>
    <cellStyle name="Timer_topp" xfId="10" xr:uid="{31A59B27-90E6-8E44-815D-0B1E1C09A7D7}"/>
    <cellStyle name="vakttype" xfId="6" xr:uid="{C19ACBAB-CE30-8849-B5BE-499C5E5D4C14}"/>
    <cellStyle name="Vakttype_bunn" xfId="14" xr:uid="{60E00DEF-5FB2-FE48-BC7B-B9D2E9482D24}"/>
    <cellStyle name="vakttype_kveld" xfId="12" xr:uid="{51033C3F-165E-364F-9F3E-C589F155404A}"/>
    <cellStyle name="vaktype_topp" xfId="13" xr:uid="{E63C4B5B-FB22-1F47-9E8D-01A51BADA4D5}"/>
  </cellStyles>
  <dxfs count="9">
    <dxf>
      <numFmt numFmtId="166" formatCode="0.##%;\-0;"/>
    </dxf>
    <dxf>
      <numFmt numFmtId="167" formatCode="#%;\-0;"/>
    </dxf>
    <dxf>
      <numFmt numFmtId="168" formatCode="#;\-0;"/>
    </dxf>
    <dxf>
      <numFmt numFmtId="169" formatCode="0.##;\-\1;"/>
    </dxf>
    <dxf>
      <numFmt numFmtId="164" formatCode="0.0"/>
    </dxf>
    <dxf>
      <numFmt numFmtId="164" formatCode="0.0"/>
    </dxf>
    <dxf>
      <numFmt numFmtId="164" formatCode="0.0"/>
    </dxf>
    <dxf>
      <numFmt numFmtId="14" formatCode="0.00\ %"/>
    </dxf>
    <dxf>
      <numFmt numFmtId="0" formatCode="General"/>
    </dxf>
  </dxfs>
  <tableStyles count="0" defaultTableStyle="TableStyleMedium2" defaultPivotStyle="PivotStyleLight16"/>
  <colors>
    <mruColors>
      <color rgb="FF00B1AB"/>
      <color rgb="FF00818D"/>
      <color rgb="FFD81159"/>
      <color rgb="FFCBF2F3"/>
      <color rgb="FFE5E3E4"/>
      <color rgb="FFE0DBDA"/>
      <color rgb="FF92E2DE"/>
      <color rgb="FFEDFC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Hengekøye!$P$6</c:f>
          <c:strCache>
            <c:ptCount val="1"/>
            <c:pt idx="0">
              <c:v>Simulering av brutto helgetimer basert på bemanningsplan og gjennomsnittlig stillingsstørrelse fra valgt eksempel: Totalt</c:v>
            </c:pt>
          </c:strCache>
        </c:strRef>
      </c:tx>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nb-NO"/>
        </a:p>
      </c:txPr>
    </c:title>
    <c:autoTitleDeleted val="0"/>
    <c:plotArea>
      <c:layout/>
      <c:barChart>
        <c:barDir val="col"/>
        <c:grouping val="clustered"/>
        <c:varyColors val="0"/>
        <c:ser>
          <c:idx val="0"/>
          <c:order val="0"/>
          <c:tx>
            <c:strRef>
              <c:f>Hengekøye!$R$7</c:f>
              <c:strCache>
                <c:ptCount val="1"/>
                <c:pt idx="0">
                  <c:v>Faste årsverk</c:v>
                </c:pt>
              </c:strCache>
            </c:strRef>
          </c:tx>
          <c:spPr>
            <a:solidFill>
              <a:srgbClr val="00818D"/>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nb-N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[0]!sim_fte</c:f>
              <c:numCache>
                <c:formatCode>0%</c:formatCode>
                <c:ptCount val="10"/>
                <c:pt idx="0">
                  <c:v>1</c:v>
                </c:pt>
                <c:pt idx="1">
                  <c:v>0.90288045144743423</c:v>
                </c:pt>
                <c:pt idx="2">
                  <c:v>0.81519310960592251</c:v>
                </c:pt>
                <c:pt idx="3">
                  <c:v>0.73602192281783307</c:v>
                </c:pt>
                <c:pt idx="4">
                  <c:v>0.66453980594897377</c:v>
                </c:pt>
                <c:pt idx="5">
                  <c:v>0.59999999999999976</c:v>
                </c:pt>
                <c:pt idx="6">
                  <c:v>0.54172827086846032</c:v>
                </c:pt>
                <c:pt idx="7">
                  <c:v>0.48911586576355331</c:v>
                </c:pt>
                <c:pt idx="8">
                  <c:v>0.44161315369069964</c:v>
                </c:pt>
                <c:pt idx="9">
                  <c:v>0.39872388356938404</c:v>
                </c:pt>
              </c:numCache>
            </c:numRef>
          </c:cat>
          <c:val>
            <c:numRef>
              <c:f>[0]!sim_årsverk</c:f>
              <c:numCache>
                <c:formatCode>0</c:formatCode>
                <c:ptCount val="10"/>
                <c:pt idx="0">
                  <c:v>21.552112676056339</c:v>
                </c:pt>
                <c:pt idx="1">
                  <c:v>21.552112676056339</c:v>
                </c:pt>
                <c:pt idx="2">
                  <c:v>21.552112676056339</c:v>
                </c:pt>
                <c:pt idx="3">
                  <c:v>21.552112676056339</c:v>
                </c:pt>
                <c:pt idx="4">
                  <c:v>21.552112676056339</c:v>
                </c:pt>
                <c:pt idx="5">
                  <c:v>21.552112676056339</c:v>
                </c:pt>
                <c:pt idx="6">
                  <c:v>21.552112676056339</c:v>
                </c:pt>
                <c:pt idx="7">
                  <c:v>21.552112676056339</c:v>
                </c:pt>
                <c:pt idx="8">
                  <c:v>21.552112676056339</c:v>
                </c:pt>
                <c:pt idx="9">
                  <c:v>21.552112676056339</c:v>
                </c:pt>
              </c:numCache>
            </c:numRef>
          </c:val>
          <c:extLst>
            <c:ext xmlns:c16="http://schemas.microsoft.com/office/drawing/2014/chart" uri="{C3380CC4-5D6E-409C-BE32-E72D297353CC}">
              <c16:uniqueId val="{00000000-3340-4269-B9A8-5B3574303F5B}"/>
            </c:ext>
          </c:extLst>
        </c:ser>
        <c:ser>
          <c:idx val="1"/>
          <c:order val="1"/>
          <c:tx>
            <c:strRef>
              <c:f>Hengekøye!$S$7</c:f>
              <c:strCache>
                <c:ptCount val="1"/>
                <c:pt idx="0">
                  <c:v>Ansatte</c:v>
                </c:pt>
              </c:strCache>
            </c:strRef>
          </c:tx>
          <c:spPr>
            <a:solidFill>
              <a:srgbClr val="D81159"/>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nb-N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[0]!sim_fte</c:f>
              <c:numCache>
                <c:formatCode>0%</c:formatCode>
                <c:ptCount val="10"/>
                <c:pt idx="0">
                  <c:v>1</c:v>
                </c:pt>
                <c:pt idx="1">
                  <c:v>0.90288045144743423</c:v>
                </c:pt>
                <c:pt idx="2">
                  <c:v>0.81519310960592251</c:v>
                </c:pt>
                <c:pt idx="3">
                  <c:v>0.73602192281783307</c:v>
                </c:pt>
                <c:pt idx="4">
                  <c:v>0.66453980594897377</c:v>
                </c:pt>
                <c:pt idx="5">
                  <c:v>0.59999999999999976</c:v>
                </c:pt>
                <c:pt idx="6">
                  <c:v>0.54172827086846032</c:v>
                </c:pt>
                <c:pt idx="7">
                  <c:v>0.48911586576355331</c:v>
                </c:pt>
                <c:pt idx="8">
                  <c:v>0.44161315369069964</c:v>
                </c:pt>
                <c:pt idx="9">
                  <c:v>0.39872388356938404</c:v>
                </c:pt>
              </c:numCache>
            </c:numRef>
          </c:cat>
          <c:val>
            <c:numRef>
              <c:f>[0]!sim_ansatte</c:f>
              <c:numCache>
                <c:formatCode>0</c:formatCode>
                <c:ptCount val="10"/>
                <c:pt idx="0">
                  <c:v>21.552112676056339</c:v>
                </c:pt>
                <c:pt idx="1">
                  <c:v>23.870394625894839</c:v>
                </c:pt>
                <c:pt idx="2">
                  <c:v>26.438045687695983</c:v>
                </c:pt>
                <c:pt idx="3">
                  <c:v>29.281889584952662</c:v>
                </c:pt>
                <c:pt idx="4">
                  <c:v>32.431635371006209</c:v>
                </c:pt>
                <c:pt idx="5">
                  <c:v>35.920187793427246</c:v>
                </c:pt>
                <c:pt idx="6">
                  <c:v>39.783991043158082</c:v>
                </c:pt>
                <c:pt idx="7">
                  <c:v>44.063409479493323</c:v>
                </c:pt>
                <c:pt idx="8">
                  <c:v>48.803149308254461</c:v>
                </c:pt>
                <c:pt idx="9">
                  <c:v>54.052725618343707</c:v>
                </c:pt>
              </c:numCache>
            </c:numRef>
          </c:val>
          <c:extLst>
            <c:ext xmlns:c16="http://schemas.microsoft.com/office/drawing/2014/chart" uri="{C3380CC4-5D6E-409C-BE32-E72D297353CC}">
              <c16:uniqueId val="{00000001-3340-4269-B9A8-5B3574303F5B}"/>
            </c:ext>
          </c:extLst>
        </c:ser>
        <c:dLbls>
          <c:dLblPos val="inEnd"/>
          <c:showLegendKey val="0"/>
          <c:showVal val="1"/>
          <c:showCatName val="0"/>
          <c:showSerName val="0"/>
          <c:showPercent val="0"/>
          <c:showBubbleSize val="0"/>
        </c:dLbls>
        <c:gapWidth val="75"/>
        <c:axId val="413672912"/>
        <c:axId val="413673696"/>
      </c:barChart>
      <c:lineChart>
        <c:grouping val="standard"/>
        <c:varyColors val="0"/>
        <c:ser>
          <c:idx val="2"/>
          <c:order val="2"/>
          <c:tx>
            <c:strRef>
              <c:f>Hengekøye!$T$7</c:f>
              <c:strCache>
                <c:ptCount val="1"/>
                <c:pt idx="0">
                  <c:v>Antall brutto helgetimer i snitt pr ansatt pr år</c:v>
                </c:pt>
              </c:strCache>
            </c:strRef>
          </c:tx>
          <c:spPr>
            <a:ln w="28575" cap="rnd">
              <a:solidFill>
                <a:srgbClr val="00B1AB"/>
              </a:solidFill>
              <a:round/>
            </a:ln>
            <a:effectLst/>
          </c:spPr>
          <c:marker>
            <c:symbol val="none"/>
          </c:marker>
          <c:dLbls>
            <c:dLbl>
              <c:idx val="0"/>
              <c:tx>
                <c:rich>
                  <a:bodyPr/>
                  <a:lstStyle/>
                  <a:p>
                    <a:fld id="{E7E658C2-1762-2142-9595-FDC6919A5C6B}" type="CELLRANGE">
                      <a:rPr lang="en-US"/>
                      <a:pPr/>
                      <a:t>[CELLEOMRÅDE]</a:t>
                    </a:fld>
                    <a:endParaRPr lang="nb-NO"/>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3340-4269-B9A8-5B3574303F5B}"/>
                </c:ext>
              </c:extLst>
            </c:dLbl>
            <c:dLbl>
              <c:idx val="1"/>
              <c:tx>
                <c:rich>
                  <a:bodyPr/>
                  <a:lstStyle/>
                  <a:p>
                    <a:fld id="{687E5C0E-2D4F-3B43-92C1-072E63A41133}" type="CELLRANGE">
                      <a:rPr lang="nb-NO"/>
                      <a:pPr/>
                      <a:t>[CELLEOMRÅDE]</a:t>
                    </a:fld>
                    <a:endParaRPr lang="nb-NO"/>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3340-4269-B9A8-5B3574303F5B}"/>
                </c:ext>
              </c:extLst>
            </c:dLbl>
            <c:dLbl>
              <c:idx val="2"/>
              <c:tx>
                <c:rich>
                  <a:bodyPr/>
                  <a:lstStyle/>
                  <a:p>
                    <a:fld id="{49721E4B-2865-D64B-9C65-70EC37728D72}" type="CELLRANGE">
                      <a:rPr lang="nb-NO"/>
                      <a:pPr/>
                      <a:t>[CELLEOMRÅDE]</a:t>
                    </a:fld>
                    <a:endParaRPr lang="nb-NO"/>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3340-4269-B9A8-5B3574303F5B}"/>
                </c:ext>
              </c:extLst>
            </c:dLbl>
            <c:dLbl>
              <c:idx val="3"/>
              <c:tx>
                <c:rich>
                  <a:bodyPr/>
                  <a:lstStyle/>
                  <a:p>
                    <a:fld id="{AAA998D5-372E-9248-9A27-CEE5D686FB9B}" type="CELLRANGE">
                      <a:rPr lang="nb-NO"/>
                      <a:pPr/>
                      <a:t>[CELLEOMRÅDE]</a:t>
                    </a:fld>
                    <a:endParaRPr lang="nb-NO"/>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3340-4269-B9A8-5B3574303F5B}"/>
                </c:ext>
              </c:extLst>
            </c:dLbl>
            <c:dLbl>
              <c:idx val="4"/>
              <c:tx>
                <c:rich>
                  <a:bodyPr/>
                  <a:lstStyle/>
                  <a:p>
                    <a:fld id="{9BC67168-D055-C942-AE09-B1CE16BA5C46}" type="CELLRANGE">
                      <a:rPr lang="nb-NO"/>
                      <a:pPr/>
                      <a:t>[CELLEOMRÅDE]</a:t>
                    </a:fld>
                    <a:endParaRPr lang="nb-NO"/>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3340-4269-B9A8-5B3574303F5B}"/>
                </c:ext>
              </c:extLst>
            </c:dLbl>
            <c:dLbl>
              <c:idx val="5"/>
              <c:tx>
                <c:rich>
                  <a:bodyPr/>
                  <a:lstStyle/>
                  <a:p>
                    <a:fld id="{9A448161-C110-764E-98A2-5AA225566FCA}" type="CELLRANGE">
                      <a:rPr lang="nb-NO"/>
                      <a:pPr/>
                      <a:t>[CELLEOMRÅDE]</a:t>
                    </a:fld>
                    <a:endParaRPr lang="nb-NO"/>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3340-4269-B9A8-5B3574303F5B}"/>
                </c:ext>
              </c:extLst>
            </c:dLbl>
            <c:dLbl>
              <c:idx val="6"/>
              <c:tx>
                <c:rich>
                  <a:bodyPr/>
                  <a:lstStyle/>
                  <a:p>
                    <a:fld id="{50E427C4-82BD-0D42-9F21-718FCA262F90}" type="CELLRANGE">
                      <a:rPr lang="nb-NO"/>
                      <a:pPr/>
                      <a:t>[CELLEOMRÅDE]</a:t>
                    </a:fld>
                    <a:endParaRPr lang="nb-NO"/>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3340-4269-B9A8-5B3574303F5B}"/>
                </c:ext>
              </c:extLst>
            </c:dLbl>
            <c:dLbl>
              <c:idx val="7"/>
              <c:tx>
                <c:rich>
                  <a:bodyPr/>
                  <a:lstStyle/>
                  <a:p>
                    <a:fld id="{71ED2DB9-AC1C-8747-BE92-C22BE36E88B7}" type="CELLRANGE">
                      <a:rPr lang="nb-NO"/>
                      <a:pPr/>
                      <a:t>[CELLEOMRÅDE]</a:t>
                    </a:fld>
                    <a:endParaRPr lang="nb-NO"/>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3340-4269-B9A8-5B3574303F5B}"/>
                </c:ext>
              </c:extLst>
            </c:dLbl>
            <c:dLbl>
              <c:idx val="8"/>
              <c:tx>
                <c:rich>
                  <a:bodyPr/>
                  <a:lstStyle/>
                  <a:p>
                    <a:fld id="{4BE394D2-4C48-2C45-AA95-88CB91C61154}" type="CELLRANGE">
                      <a:rPr lang="nb-NO"/>
                      <a:pPr/>
                      <a:t>[CELLEOMRÅDE]</a:t>
                    </a:fld>
                    <a:endParaRPr lang="nb-NO"/>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3340-4269-B9A8-5B3574303F5B}"/>
                </c:ext>
              </c:extLst>
            </c:dLbl>
            <c:dLbl>
              <c:idx val="9"/>
              <c:tx>
                <c:rich>
                  <a:bodyPr/>
                  <a:lstStyle/>
                  <a:p>
                    <a:fld id="{3131C9FB-58BD-5143-B815-68E0681F263E}" type="CELLRANGE">
                      <a:rPr lang="nb-NO"/>
                      <a:pPr/>
                      <a:t>[CELLEOMRÅDE]</a:t>
                    </a:fld>
                    <a:endParaRPr lang="nb-NO"/>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3340-4269-B9A8-5B3574303F5B}"/>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Arial" panose="020B0604020202020204" pitchFamily="34" charset="0"/>
                    <a:ea typeface="+mn-ea"/>
                    <a:cs typeface="Arial" panose="020B0604020202020204" pitchFamily="34" charset="0"/>
                  </a:defRPr>
                </a:pPr>
                <a:endParaRPr lang="nb-NO"/>
              </a:p>
            </c:txP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DataLabelsRange val="1"/>
                <c15:showLeaderLines val="0"/>
              </c:ext>
            </c:extLst>
          </c:dLbls>
          <c:cat>
            <c:multiLvlStrRef>
              <c:f>}</c:f>
            </c:multiLvlStrRef>
          </c:cat>
          <c:val>
            <c:numRef>
              <c:f>[0]!sim_helgetimer</c:f>
              <c:numCache>
                <c:formatCode>0</c:formatCode>
                <c:ptCount val="10"/>
                <c:pt idx="0">
                  <c:v>491.23722389230159</c:v>
                </c:pt>
                <c:pt idx="1">
                  <c:v>443.52848647566555</c:v>
                </c:pt>
                <c:pt idx="2">
                  <c:v>400.45320009894613</c:v>
                </c:pt>
                <c:pt idx="3">
                  <c:v>361.5613660889062</c:v>
                </c:pt>
                <c:pt idx="4">
                  <c:v>326.44668944030269</c:v>
                </c:pt>
                <c:pt idx="5">
                  <c:v>294.74233433538086</c:v>
                </c:pt>
                <c:pt idx="6">
                  <c:v>266.11709188539925</c:v>
                </c:pt>
                <c:pt idx="7">
                  <c:v>240.27192005936757</c:v>
                </c:pt>
                <c:pt idx="8">
                  <c:v>216.9368196533436</c:v>
                </c:pt>
                <c:pt idx="9">
                  <c:v>195.86801366418149</c:v>
                </c:pt>
              </c:numCache>
            </c:numRef>
          </c:val>
          <c:smooth val="0"/>
          <c:extLst>
            <c:ext xmlns:c15="http://schemas.microsoft.com/office/drawing/2012/chart" uri="{02D57815-91ED-43cb-92C2-25804820EDAC}">
              <c15:datalabelsRange>
                <c15:f>[0]!sim_datalabel</c15:f>
                <c15:dlblRangeCache>
                  <c:ptCount val="10"/>
                  <c:pt idx="0">
                    <c:v>491</c:v>
                  </c:pt>
                  <c:pt idx="1">
                    <c:v>444</c:v>
                  </c:pt>
                  <c:pt idx="2">
                    <c:v>400</c:v>
                  </c:pt>
                  <c:pt idx="3">
                    <c:v>362</c:v>
                  </c:pt>
                  <c:pt idx="4">
                    <c:v>326</c:v>
                  </c:pt>
                  <c:pt idx="6">
                    <c:v>266</c:v>
                  </c:pt>
                  <c:pt idx="7">
                    <c:v>240</c:v>
                  </c:pt>
                  <c:pt idx="8">
                    <c:v>217</c:v>
                  </c:pt>
                  <c:pt idx="9">
                    <c:v>196</c:v>
                  </c:pt>
                </c15:dlblRangeCache>
              </c15:datalabelsRange>
            </c:ext>
            <c:ext xmlns:c16="http://schemas.microsoft.com/office/drawing/2014/chart" uri="{C3380CC4-5D6E-409C-BE32-E72D297353CC}">
              <c16:uniqueId val="{0000000C-3340-4269-B9A8-5B3574303F5B}"/>
            </c:ext>
          </c:extLst>
        </c:ser>
        <c:ser>
          <c:idx val="3"/>
          <c:order val="3"/>
          <c:tx>
            <c:strRef>
              <c:f>Hengekøye!$V$7</c:f>
              <c:strCache>
                <c:ptCount val="1"/>
                <c:pt idx="0">
                  <c:v>Markert</c:v>
                </c:pt>
              </c:strCache>
            </c:strRef>
          </c:tx>
          <c:spPr>
            <a:ln w="28575" cap="rnd">
              <a:noFill/>
              <a:round/>
            </a:ln>
            <a:effectLst/>
          </c:spPr>
          <c:marker>
            <c:symbol val="none"/>
          </c:marker>
          <c:dLbls>
            <c:spPr>
              <a:solidFill>
                <a:schemeClr val="lt1"/>
              </a:solidFill>
              <a:ln w="57150" cap="flat" cmpd="sng" algn="ctr">
                <a:solidFill>
                  <a:srgbClr val="00B1AB"/>
                </a:solidFill>
                <a:prstDash val="solid"/>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nb-NO"/>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[0]!sim_markert</c:f>
              <c:numCache>
                <c:formatCode>0</c:formatCode>
                <c:ptCount val="10"/>
                <c:pt idx="0">
                  <c:v>#N/A</c:v>
                </c:pt>
                <c:pt idx="1">
                  <c:v>#N/A</c:v>
                </c:pt>
                <c:pt idx="2">
                  <c:v>#N/A</c:v>
                </c:pt>
                <c:pt idx="3">
                  <c:v>#N/A</c:v>
                </c:pt>
                <c:pt idx="4">
                  <c:v>#N/A</c:v>
                </c:pt>
                <c:pt idx="5">
                  <c:v>294.74233433538086</c:v>
                </c:pt>
                <c:pt idx="6">
                  <c:v>#N/A</c:v>
                </c:pt>
                <c:pt idx="7">
                  <c:v>#N/A</c:v>
                </c:pt>
                <c:pt idx="8">
                  <c:v>#N/A</c:v>
                </c:pt>
                <c:pt idx="9">
                  <c:v>#N/A</c:v>
                </c:pt>
              </c:numCache>
            </c:numRef>
          </c:val>
          <c:smooth val="0"/>
          <c:extLst>
            <c:ext xmlns:c16="http://schemas.microsoft.com/office/drawing/2014/chart" uri="{C3380CC4-5D6E-409C-BE32-E72D297353CC}">
              <c16:uniqueId val="{0000000D-3340-4269-B9A8-5B3574303F5B}"/>
            </c:ext>
          </c:extLst>
        </c:ser>
        <c:dLbls>
          <c:showLegendKey val="0"/>
          <c:showVal val="1"/>
          <c:showCatName val="0"/>
          <c:showSerName val="0"/>
          <c:showPercent val="0"/>
          <c:showBubbleSize val="0"/>
        </c:dLbls>
        <c:marker val="1"/>
        <c:smooth val="0"/>
        <c:axId val="635318192"/>
        <c:axId val="635321800"/>
      </c:lineChart>
      <c:catAx>
        <c:axId val="413672912"/>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nb-NO"/>
          </a:p>
        </c:txPr>
        <c:crossAx val="413673696"/>
        <c:crosses val="autoZero"/>
        <c:auto val="1"/>
        <c:lblAlgn val="ctr"/>
        <c:lblOffset val="100"/>
        <c:noMultiLvlLbl val="0"/>
      </c:catAx>
      <c:valAx>
        <c:axId val="4136736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nb-NO"/>
          </a:p>
        </c:txPr>
        <c:crossAx val="413672912"/>
        <c:crosses val="autoZero"/>
        <c:crossBetween val="between"/>
      </c:valAx>
      <c:valAx>
        <c:axId val="635321800"/>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nb-NO"/>
          </a:p>
        </c:txPr>
        <c:crossAx val="635318192"/>
        <c:crosses val="max"/>
        <c:crossBetween val="between"/>
      </c:valAx>
      <c:catAx>
        <c:axId val="635318192"/>
        <c:scaling>
          <c:orientation val="minMax"/>
        </c:scaling>
        <c:delete val="1"/>
        <c:axPos val="b"/>
        <c:numFmt formatCode="0%" sourceLinked="1"/>
        <c:majorTickMark val="out"/>
        <c:minorTickMark val="none"/>
        <c:tickLblPos val="nextTo"/>
        <c:crossAx val="635321800"/>
        <c:crosses val="autoZero"/>
        <c:auto val="1"/>
        <c:lblAlgn val="ctr"/>
        <c:lblOffset val="100"/>
        <c:noMultiLvlLbl val="0"/>
      </c:catAx>
      <c:spPr>
        <a:noFill/>
        <a:ln>
          <a:noFill/>
        </a:ln>
        <a:effectLst/>
      </c:spPr>
    </c:plotArea>
    <c:legend>
      <c:legendPos val="b"/>
      <c:legendEntry>
        <c:idx val="3"/>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nb-NO"/>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200">
          <a:latin typeface="Arial" panose="020B0604020202020204" pitchFamily="34" charset="0"/>
          <a:cs typeface="Arial" panose="020B0604020202020204" pitchFamily="34" charset="0"/>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303136</xdr:colOff>
      <xdr:row>5</xdr:row>
      <xdr:rowOff>94063</xdr:rowOff>
    </xdr:from>
    <xdr:to>
      <xdr:col>13</xdr:col>
      <xdr:colOff>502920</xdr:colOff>
      <xdr:row>34</xdr:row>
      <xdr:rowOff>28011</xdr:rowOff>
    </xdr:to>
    <xdr:graphicFrame macro="">
      <xdr:nvGraphicFramePr>
        <xdr:cNvPr id="2" name="graf_simulering">
          <a:extLst>
            <a:ext uri="{FF2B5EF4-FFF2-40B4-BE49-F238E27FC236}">
              <a16:creationId xmlns:a16="http://schemas.microsoft.com/office/drawing/2014/main" id="{7BF5BFF4-8C94-474E-9BEA-598D72E701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9984318-F00C-47AA-9F44-974605085489}" name="Table1" displayName="Table1" ref="B1:G17" totalsRowShown="0">
  <autoFilter ref="B1:G17" xr:uid="{99984318-F00C-47AA-9F44-974605085489}"/>
  <sortState xmlns:xlrd2="http://schemas.microsoft.com/office/spreadsheetml/2017/richdata2" ref="B2:G17">
    <sortCondition ref="B1:B17"/>
  </sortState>
  <tableColumns count="6">
    <tableColumn id="1" xr3:uid="{542871D8-98C2-4184-90AF-122A75468D73}" name="Kode"/>
    <tableColumn id="2" xr3:uid="{9ED00199-7473-45AA-A03D-4C3688A91DF5}" name="Navn" dataDxfId="8">
      <calculatedColumnFormula>VLOOKUP(Table1[[#This Row],[Kode]],#REF!, 2, FALSE)</calculatedColumnFormula>
    </tableColumn>
    <tableColumn id="3" xr3:uid="{A4682224-A453-478D-9BAA-25660ED5CAB2}" name="Helgefaktor Plan" dataDxfId="7">
      <calculatedColumnFormula>VLOOKUP(Table1[[#This Row],[Kode]],#REF!, 12, FALSE)</calculatedColumnFormula>
    </tableColumn>
    <tableColumn id="4" xr3:uid="{A8D8E7EA-A8D1-40D5-B325-7744B2512575}" name="Årsverk Plan" dataDxfId="6">
      <calculatedColumnFormula>VLOOKUP(Table1[[#This Row],[Kode]],#REF!, 13, FALSE)</calculatedColumnFormula>
    </tableColumn>
    <tableColumn id="7" xr3:uid="{C27A3726-B60B-4753-8510-8E4C5CA8B70F}" name="Plan Dag" dataDxfId="5">
      <calculatedColumnFormula>VLOOKUP(Table1[[#This Row],[Kode]],#REF!, 14, FALSE)</calculatedColumnFormula>
    </tableColumn>
    <tableColumn id="8" xr3:uid="{5348BCA9-E161-4E07-BE99-E617AF44A229}" name="Plan Kveld" dataDxfId="4">
      <calculatedColumnFormula>VLOOKUP(Table1[[#This Row],[Kode]],#REF!, 15, FALSE)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6B2B2-0036-4074-8D63-3BAE749FB182}">
  <dimension ref="B1:H47"/>
  <sheetViews>
    <sheetView tabSelected="1" topLeftCell="A18" zoomScale="119" zoomScaleNormal="235" workbookViewId="0">
      <selection activeCell="C13" sqref="C13:H16"/>
    </sheetView>
  </sheetViews>
  <sheetFormatPr baseColWidth="10" defaultColWidth="8.6640625" defaultRowHeight="15" x14ac:dyDescent="0.2"/>
  <cols>
    <col min="1" max="1" width="2.1640625" customWidth="1"/>
    <col min="2" max="2" width="3.5" customWidth="1"/>
    <col min="3" max="8" width="10.6640625" customWidth="1"/>
  </cols>
  <sheetData>
    <row r="1" spans="2:8" ht="11.25" customHeight="1" thickBot="1" x14ac:dyDescent="0.25"/>
    <row r="2" spans="2:8" ht="35" thickBot="1" x14ac:dyDescent="0.45">
      <c r="B2" s="32" t="s">
        <v>0</v>
      </c>
      <c r="C2" s="33"/>
      <c r="D2" s="33"/>
      <c r="E2" s="33"/>
      <c r="F2" s="33"/>
      <c r="G2" s="33"/>
      <c r="H2" s="34"/>
    </row>
    <row r="3" spans="2:8" x14ac:dyDescent="0.2">
      <c r="B3" s="53" t="s">
        <v>62</v>
      </c>
      <c r="C3" s="47"/>
      <c r="D3" s="47"/>
      <c r="E3" s="47"/>
      <c r="F3" s="47"/>
      <c r="G3" s="47"/>
      <c r="H3" s="48"/>
    </row>
    <row r="4" spans="2:8" x14ac:dyDescent="0.2">
      <c r="B4" s="54"/>
      <c r="C4" s="42"/>
      <c r="D4" s="42"/>
      <c r="E4" s="42"/>
      <c r="F4" s="42"/>
      <c r="G4" s="42"/>
      <c r="H4" s="43"/>
    </row>
    <row r="5" spans="2:8" ht="26" customHeight="1" thickBot="1" x14ac:dyDescent="0.25">
      <c r="B5" s="50"/>
      <c r="C5" s="51"/>
      <c r="D5" s="51"/>
      <c r="E5" s="51"/>
      <c r="F5" s="51"/>
      <c r="G5" s="51"/>
      <c r="H5" s="52"/>
    </row>
    <row r="6" spans="2:8" ht="16" thickBot="1" x14ac:dyDescent="0.25"/>
    <row r="7" spans="2:8" ht="22" thickBot="1" x14ac:dyDescent="0.3">
      <c r="B7" s="35" t="s">
        <v>1</v>
      </c>
      <c r="C7" s="36"/>
      <c r="D7" s="36"/>
      <c r="E7" s="36"/>
      <c r="F7" s="36"/>
      <c r="G7" s="36"/>
      <c r="H7" s="37"/>
    </row>
    <row r="8" spans="2:8" ht="15" customHeight="1" x14ac:dyDescent="0.2">
      <c r="B8" s="49" t="s">
        <v>63</v>
      </c>
      <c r="C8" s="42"/>
      <c r="D8" s="42"/>
      <c r="E8" s="42"/>
      <c r="F8" s="42"/>
      <c r="G8" s="42"/>
      <c r="H8" s="43"/>
    </row>
    <row r="9" spans="2:8" ht="15" customHeight="1" x14ac:dyDescent="0.2">
      <c r="B9" s="49"/>
      <c r="C9" s="42"/>
      <c r="D9" s="42"/>
      <c r="E9" s="42"/>
      <c r="F9" s="42"/>
      <c r="G9" s="42"/>
      <c r="H9" s="43"/>
    </row>
    <row r="10" spans="2:8" ht="22" customHeight="1" x14ac:dyDescent="0.2">
      <c r="B10" s="55" t="s">
        <v>2</v>
      </c>
      <c r="C10" s="56"/>
      <c r="D10" s="56"/>
      <c r="E10" s="56"/>
      <c r="F10" s="56"/>
      <c r="G10" s="56"/>
      <c r="H10" s="57"/>
    </row>
    <row r="11" spans="2:8" ht="15" customHeight="1" x14ac:dyDescent="0.2">
      <c r="B11" s="44" t="s">
        <v>3</v>
      </c>
      <c r="C11" s="38" t="s">
        <v>67</v>
      </c>
      <c r="D11" s="39"/>
      <c r="E11" s="39"/>
      <c r="F11" s="39"/>
      <c r="G11" s="39"/>
      <c r="H11" s="40"/>
    </row>
    <row r="12" spans="2:8" ht="22" customHeight="1" x14ac:dyDescent="0.2">
      <c r="B12" s="45"/>
      <c r="C12" s="41"/>
      <c r="D12" s="42"/>
      <c r="E12" s="42"/>
      <c r="F12" s="42"/>
      <c r="G12" s="42"/>
      <c r="H12" s="43"/>
    </row>
    <row r="13" spans="2:8" x14ac:dyDescent="0.2">
      <c r="B13" s="44" t="s">
        <v>4</v>
      </c>
      <c r="C13" s="38" t="s">
        <v>64</v>
      </c>
      <c r="D13" s="39"/>
      <c r="E13" s="39"/>
      <c r="F13" s="39"/>
      <c r="G13" s="39"/>
      <c r="H13" s="40"/>
    </row>
    <row r="14" spans="2:8" x14ac:dyDescent="0.2">
      <c r="B14" s="45"/>
      <c r="C14" s="41"/>
      <c r="D14" s="42"/>
      <c r="E14" s="42"/>
      <c r="F14" s="42"/>
      <c r="G14" s="42"/>
      <c r="H14" s="43"/>
    </row>
    <row r="15" spans="2:8" x14ac:dyDescent="0.2">
      <c r="B15" s="45"/>
      <c r="C15" s="41"/>
      <c r="D15" s="42"/>
      <c r="E15" s="42"/>
      <c r="F15" s="42"/>
      <c r="G15" s="42"/>
      <c r="H15" s="43"/>
    </row>
    <row r="16" spans="2:8" ht="19" customHeight="1" x14ac:dyDescent="0.2">
      <c r="B16" s="58"/>
      <c r="C16" s="59"/>
      <c r="D16" s="60"/>
      <c r="E16" s="60"/>
      <c r="F16" s="60"/>
      <c r="G16" s="60"/>
      <c r="H16" s="61"/>
    </row>
    <row r="17" spans="2:8" ht="22" customHeight="1" x14ac:dyDescent="0.2">
      <c r="B17" s="30" t="s">
        <v>5</v>
      </c>
      <c r="C17" s="38" t="s">
        <v>65</v>
      </c>
      <c r="D17" s="39"/>
      <c r="E17" s="39"/>
      <c r="F17" s="39"/>
      <c r="G17" s="39"/>
      <c r="H17" s="40"/>
    </row>
    <row r="18" spans="2:8" ht="23" customHeight="1" thickBot="1" x14ac:dyDescent="0.25">
      <c r="B18" s="31" t="s">
        <v>6</v>
      </c>
      <c r="C18" s="62" t="s">
        <v>66</v>
      </c>
      <c r="D18" s="63"/>
      <c r="E18" s="63"/>
      <c r="F18" s="63"/>
      <c r="G18" s="63"/>
      <c r="H18" s="64"/>
    </row>
    <row r="19" spans="2:8" ht="16" thickBot="1" x14ac:dyDescent="0.25">
      <c r="B19" s="4"/>
      <c r="C19" s="28"/>
      <c r="D19" s="28"/>
      <c r="E19" s="28"/>
      <c r="F19" s="28"/>
      <c r="G19" s="28"/>
      <c r="H19" s="28"/>
    </row>
    <row r="20" spans="2:8" ht="22" thickBot="1" x14ac:dyDescent="0.3">
      <c r="B20" s="35" t="s">
        <v>7</v>
      </c>
      <c r="C20" s="36"/>
      <c r="D20" s="36"/>
      <c r="E20" s="36"/>
      <c r="F20" s="36"/>
      <c r="G20" s="36"/>
      <c r="H20" s="37"/>
    </row>
    <row r="21" spans="2:8" ht="15" customHeight="1" x14ac:dyDescent="0.2">
      <c r="B21" s="49" t="s">
        <v>68</v>
      </c>
      <c r="C21" s="42"/>
      <c r="D21" s="42"/>
      <c r="E21" s="42"/>
      <c r="F21" s="42"/>
      <c r="G21" s="42"/>
      <c r="H21" s="43"/>
    </row>
    <row r="22" spans="2:8" x14ac:dyDescent="0.2">
      <c r="B22" s="49"/>
      <c r="C22" s="42"/>
      <c r="D22" s="42"/>
      <c r="E22" s="42"/>
      <c r="F22" s="42"/>
      <c r="G22" s="42"/>
      <c r="H22" s="43"/>
    </row>
    <row r="23" spans="2:8" x14ac:dyDescent="0.2">
      <c r="B23" s="49"/>
      <c r="C23" s="42"/>
      <c r="D23" s="42"/>
      <c r="E23" s="42"/>
      <c r="F23" s="42"/>
      <c r="G23" s="42"/>
      <c r="H23" s="43"/>
    </row>
    <row r="24" spans="2:8" x14ac:dyDescent="0.2">
      <c r="B24" s="49"/>
      <c r="C24" s="42"/>
      <c r="D24" s="42"/>
      <c r="E24" s="42"/>
      <c r="F24" s="42"/>
      <c r="G24" s="42"/>
      <c r="H24" s="43"/>
    </row>
    <row r="25" spans="2:8" x14ac:dyDescent="0.2">
      <c r="B25" s="49"/>
      <c r="C25" s="42"/>
      <c r="D25" s="42"/>
      <c r="E25" s="42"/>
      <c r="F25" s="42"/>
      <c r="G25" s="42"/>
      <c r="H25" s="43"/>
    </row>
    <row r="26" spans="2:8" x14ac:dyDescent="0.2">
      <c r="B26" s="49"/>
      <c r="C26" s="42"/>
      <c r="D26" s="42"/>
      <c r="E26" s="42"/>
      <c r="F26" s="42"/>
      <c r="G26" s="42"/>
      <c r="H26" s="43"/>
    </row>
    <row r="27" spans="2:8" x14ac:dyDescent="0.2">
      <c r="B27" s="49"/>
      <c r="C27" s="42"/>
      <c r="D27" s="42"/>
      <c r="E27" s="42"/>
      <c r="F27" s="42"/>
      <c r="G27" s="42"/>
      <c r="H27" s="43"/>
    </row>
    <row r="28" spans="2:8" x14ac:dyDescent="0.2">
      <c r="B28" s="49"/>
      <c r="C28" s="42"/>
      <c r="D28" s="42"/>
      <c r="E28" s="42"/>
      <c r="F28" s="42"/>
      <c r="G28" s="42"/>
      <c r="H28" s="43"/>
    </row>
    <row r="29" spans="2:8" x14ac:dyDescent="0.2">
      <c r="B29" s="49"/>
      <c r="C29" s="42"/>
      <c r="D29" s="42"/>
      <c r="E29" s="42"/>
      <c r="F29" s="42"/>
      <c r="G29" s="42"/>
      <c r="H29" s="43"/>
    </row>
    <row r="30" spans="2:8" x14ac:dyDescent="0.2">
      <c r="B30" s="49"/>
      <c r="C30" s="42"/>
      <c r="D30" s="42"/>
      <c r="E30" s="42"/>
      <c r="F30" s="42"/>
      <c r="G30" s="42"/>
      <c r="H30" s="43"/>
    </row>
    <row r="31" spans="2:8" x14ac:dyDescent="0.2">
      <c r="B31" s="49"/>
      <c r="C31" s="42"/>
      <c r="D31" s="42"/>
      <c r="E31" s="42"/>
      <c r="F31" s="42"/>
      <c r="G31" s="42"/>
      <c r="H31" s="43"/>
    </row>
    <row r="32" spans="2:8" x14ac:dyDescent="0.2">
      <c r="B32" s="49"/>
      <c r="C32" s="42"/>
      <c r="D32" s="42"/>
      <c r="E32" s="42"/>
      <c r="F32" s="42"/>
      <c r="G32" s="42"/>
      <c r="H32" s="43"/>
    </row>
    <row r="33" spans="2:8" x14ac:dyDescent="0.2">
      <c r="B33" s="49"/>
      <c r="C33" s="42"/>
      <c r="D33" s="42"/>
      <c r="E33" s="42"/>
      <c r="F33" s="42"/>
      <c r="G33" s="42"/>
      <c r="H33" s="43"/>
    </row>
    <row r="34" spans="2:8" x14ac:dyDescent="0.2">
      <c r="B34" s="49"/>
      <c r="C34" s="42"/>
      <c r="D34" s="42"/>
      <c r="E34" s="42"/>
      <c r="F34" s="42"/>
      <c r="G34" s="42"/>
      <c r="H34" s="43"/>
    </row>
    <row r="35" spans="2:8" x14ac:dyDescent="0.2">
      <c r="B35" s="49"/>
      <c r="C35" s="42"/>
      <c r="D35" s="42"/>
      <c r="E35" s="42"/>
      <c r="F35" s="42"/>
      <c r="G35" s="42"/>
      <c r="H35" s="43"/>
    </row>
    <row r="36" spans="2:8" x14ac:dyDescent="0.2">
      <c r="B36" s="49"/>
      <c r="C36" s="42"/>
      <c r="D36" s="42"/>
      <c r="E36" s="42"/>
      <c r="F36" s="42"/>
      <c r="G36" s="42"/>
      <c r="H36" s="43"/>
    </row>
    <row r="37" spans="2:8" x14ac:dyDescent="0.2">
      <c r="B37" s="49"/>
      <c r="C37" s="42"/>
      <c r="D37" s="42"/>
      <c r="E37" s="42"/>
      <c r="F37" s="42"/>
      <c r="G37" s="42"/>
      <c r="H37" s="43"/>
    </row>
    <row r="38" spans="2:8" ht="8" customHeight="1" x14ac:dyDescent="0.2">
      <c r="B38" s="49"/>
      <c r="C38" s="42"/>
      <c r="D38" s="42"/>
      <c r="E38" s="42"/>
      <c r="F38" s="42"/>
      <c r="G38" s="42"/>
      <c r="H38" s="43"/>
    </row>
    <row r="39" spans="2:8" ht="8" customHeight="1" thickBot="1" x14ac:dyDescent="0.25">
      <c r="B39" s="50"/>
      <c r="C39" s="51"/>
      <c r="D39" s="51"/>
      <c r="E39" s="51"/>
      <c r="F39" s="51"/>
      <c r="G39" s="51"/>
      <c r="H39" s="52"/>
    </row>
    <row r="40" spans="2:8" ht="16" thickBot="1" x14ac:dyDescent="0.25">
      <c r="B40" s="28"/>
      <c r="C40" s="28"/>
      <c r="D40" s="28"/>
      <c r="E40" s="28"/>
      <c r="F40" s="28"/>
      <c r="G40" s="28"/>
      <c r="H40" s="28"/>
    </row>
    <row r="41" spans="2:8" ht="22" thickBot="1" x14ac:dyDescent="0.3">
      <c r="B41" s="35" t="s">
        <v>8</v>
      </c>
      <c r="C41" s="36"/>
      <c r="D41" s="36"/>
      <c r="E41" s="36"/>
      <c r="F41" s="36"/>
      <c r="G41" s="36"/>
      <c r="H41" s="37"/>
    </row>
    <row r="42" spans="2:8" ht="25" customHeight="1" x14ac:dyDescent="0.2">
      <c r="B42" s="46" t="s">
        <v>69</v>
      </c>
      <c r="C42" s="47"/>
      <c r="D42" s="47"/>
      <c r="E42" s="47"/>
      <c r="F42" s="47"/>
      <c r="G42" s="47"/>
      <c r="H42" s="48"/>
    </row>
    <row r="43" spans="2:8" ht="25" customHeight="1" x14ac:dyDescent="0.2">
      <c r="B43" s="49"/>
      <c r="C43" s="42"/>
      <c r="D43" s="42"/>
      <c r="E43" s="42"/>
      <c r="F43" s="42"/>
      <c r="G43" s="42"/>
      <c r="H43" s="43"/>
    </row>
    <row r="44" spans="2:8" ht="25" customHeight="1" x14ac:dyDescent="0.2">
      <c r="B44" s="49"/>
      <c r="C44" s="42"/>
      <c r="D44" s="42"/>
      <c r="E44" s="42"/>
      <c r="F44" s="42"/>
      <c r="G44" s="42"/>
      <c r="H44" s="43"/>
    </row>
    <row r="45" spans="2:8" ht="25" customHeight="1" x14ac:dyDescent="0.2">
      <c r="B45" s="49"/>
      <c r="C45" s="42"/>
      <c r="D45" s="42"/>
      <c r="E45" s="42"/>
      <c r="F45" s="42"/>
      <c r="G45" s="42"/>
      <c r="H45" s="43"/>
    </row>
    <row r="46" spans="2:8" ht="17" customHeight="1" x14ac:dyDescent="0.2">
      <c r="B46" s="49"/>
      <c r="C46" s="42"/>
      <c r="D46" s="42"/>
      <c r="E46" s="42"/>
      <c r="F46" s="42"/>
      <c r="G46" s="42"/>
      <c r="H46" s="43"/>
    </row>
    <row r="47" spans="2:8" ht="9" customHeight="1" thickBot="1" x14ac:dyDescent="0.25">
      <c r="B47" s="50"/>
      <c r="C47" s="51"/>
      <c r="D47" s="51"/>
      <c r="E47" s="51"/>
      <c r="F47" s="51"/>
      <c r="G47" s="51"/>
      <c r="H47" s="52"/>
    </row>
  </sheetData>
  <sheetProtection algorithmName="SHA-512" hashValue="A6x9vieLuVColaSeFDBzem38zPejqhY5YQYV5gqECc28iohxEtfNECoFPbdIq75iSmaTnnyXN7g5h1o7gva5zA==" saltValue="3rrtZHi+zrA+Ze17HKK+BQ==" spinCount="100000" sheet="1" objects="1" scenarios="1"/>
  <mergeCells count="15">
    <mergeCell ref="B2:H2"/>
    <mergeCell ref="B7:H7"/>
    <mergeCell ref="C11:H12"/>
    <mergeCell ref="B11:B12"/>
    <mergeCell ref="B42:H47"/>
    <mergeCell ref="B3:H5"/>
    <mergeCell ref="B20:H20"/>
    <mergeCell ref="B8:H9"/>
    <mergeCell ref="B10:H10"/>
    <mergeCell ref="B21:H39"/>
    <mergeCell ref="B41:H41"/>
    <mergeCell ref="B13:B16"/>
    <mergeCell ref="C13:H16"/>
    <mergeCell ref="C17:H17"/>
    <mergeCell ref="C18:H18"/>
  </mergeCells>
  <pageMargins left="0.7" right="0.7" top="0.75" bottom="0.75" header="0.3" footer="0.3"/>
  <ignoredErrors>
    <ignoredError sqref="B11:B15 B18 B16:B1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21877-5E2E-4A91-8953-2A2DE43BF7E0}">
  <dimension ref="A1:T168"/>
  <sheetViews>
    <sheetView showGridLines="0" zoomScaleNormal="100" workbookViewId="0">
      <pane ySplit="3" topLeftCell="A24" activePane="bottomLeft" state="frozen"/>
      <selection pane="bottomLeft" activeCell="J9" sqref="J9"/>
    </sheetView>
  </sheetViews>
  <sheetFormatPr baseColWidth="10" defaultColWidth="9.1640625" defaultRowHeight="14" x14ac:dyDescent="0.15"/>
  <cols>
    <col min="1" max="1" width="3.1640625" style="16" customWidth="1"/>
    <col min="2" max="2" width="29.5" style="22" bestFit="1" customWidth="1"/>
    <col min="3" max="3" width="10.1640625" style="16" customWidth="1"/>
    <col min="4" max="10" width="8.5" style="16" customWidth="1"/>
    <col min="11" max="11" width="14.1640625" style="16" customWidth="1"/>
    <col min="12" max="12" width="11" style="16" customWidth="1"/>
    <col min="13" max="13" width="17.1640625" style="16" customWidth="1"/>
    <col min="14" max="14" width="18.6640625" style="23" customWidth="1"/>
    <col min="15" max="15" width="18.6640625" style="24" customWidth="1"/>
    <col min="16" max="16" width="18.6640625" style="16" customWidth="1"/>
    <col min="17" max="17" width="13.33203125" style="16" hidden="1" customWidth="1"/>
    <col min="18" max="19" width="9.1640625" style="16" hidden="1" customWidth="1"/>
    <col min="20" max="20" width="4.5" style="16" customWidth="1"/>
    <col min="21" max="16384" width="9.1640625" style="16"/>
  </cols>
  <sheetData>
    <row r="1" spans="1:20" ht="19" customHeight="1" x14ac:dyDescent="0.15">
      <c r="A1" s="14"/>
      <c r="B1" s="15"/>
      <c r="C1" s="14"/>
      <c r="D1" s="14"/>
      <c r="E1" s="14"/>
      <c r="F1" s="14"/>
      <c r="G1" s="14"/>
      <c r="H1" s="14"/>
      <c r="I1" s="14"/>
      <c r="J1" s="14"/>
      <c r="K1" s="14"/>
      <c r="L1" s="14"/>
      <c r="M1" s="14"/>
      <c r="N1" s="14"/>
      <c r="O1" s="14"/>
      <c r="P1" s="14"/>
      <c r="Q1" s="14"/>
      <c r="R1" s="14"/>
      <c r="S1" s="14"/>
      <c r="T1" s="14"/>
    </row>
    <row r="2" spans="1:20" ht="28.5" customHeight="1" x14ac:dyDescent="0.15">
      <c r="A2" s="14"/>
      <c r="B2" s="69" t="s">
        <v>9</v>
      </c>
      <c r="C2" s="69" t="s">
        <v>10</v>
      </c>
      <c r="D2" s="70" t="s">
        <v>11</v>
      </c>
      <c r="E2" s="70"/>
      <c r="F2" s="70"/>
      <c r="G2" s="70"/>
      <c r="H2" s="70"/>
      <c r="I2" s="70"/>
      <c r="J2" s="70"/>
      <c r="K2" s="70" t="s">
        <v>12</v>
      </c>
      <c r="L2" s="70"/>
      <c r="M2" s="69" t="s">
        <v>13</v>
      </c>
      <c r="N2" s="69" t="s">
        <v>14</v>
      </c>
      <c r="O2" s="69" t="s">
        <v>15</v>
      </c>
      <c r="P2" s="69" t="s">
        <v>16</v>
      </c>
      <c r="Q2" s="71" t="s">
        <v>17</v>
      </c>
      <c r="R2" s="72" t="s">
        <v>18</v>
      </c>
      <c r="S2" s="72" t="s">
        <v>19</v>
      </c>
      <c r="T2" s="14"/>
    </row>
    <row r="3" spans="1:20" ht="35.25" customHeight="1" x14ac:dyDescent="0.15">
      <c r="A3" s="14"/>
      <c r="B3" s="69"/>
      <c r="C3" s="69"/>
      <c r="D3" s="29" t="s">
        <v>20</v>
      </c>
      <c r="E3" s="29" t="s">
        <v>21</v>
      </c>
      <c r="F3" s="29" t="s">
        <v>22</v>
      </c>
      <c r="G3" s="29" t="s">
        <v>23</v>
      </c>
      <c r="H3" s="29" t="s">
        <v>24</v>
      </c>
      <c r="I3" s="29" t="s">
        <v>25</v>
      </c>
      <c r="J3" s="29" t="s">
        <v>26</v>
      </c>
      <c r="K3" s="29" t="s">
        <v>17</v>
      </c>
      <c r="L3" s="29" t="s">
        <v>18</v>
      </c>
      <c r="M3" s="70"/>
      <c r="N3" s="70"/>
      <c r="O3" s="70"/>
      <c r="P3" s="70"/>
      <c r="Q3" s="71"/>
      <c r="R3" s="72"/>
      <c r="S3" s="72"/>
      <c r="T3" s="14"/>
    </row>
    <row r="4" spans="1:20" ht="20.25" customHeight="1" x14ac:dyDescent="0.15">
      <c r="A4" s="14"/>
      <c r="B4" s="65" t="s">
        <v>27</v>
      </c>
      <c r="C4" s="17" t="s">
        <v>28</v>
      </c>
      <c r="D4" s="18">
        <v>7</v>
      </c>
      <c r="E4" s="18">
        <v>7</v>
      </c>
      <c r="F4" s="18">
        <v>7</v>
      </c>
      <c r="G4" s="18">
        <v>7</v>
      </c>
      <c r="H4" s="18">
        <v>7</v>
      </c>
      <c r="I4" s="18">
        <v>4</v>
      </c>
      <c r="J4" s="18">
        <v>4</v>
      </c>
      <c r="K4" s="18">
        <v>7.1</v>
      </c>
      <c r="L4" s="18">
        <v>7.1</v>
      </c>
      <c r="M4" s="65" cm="1">
        <f t="array" ref="M4">(SUM(D4:H7*K4:K7)+SUM(I4:J7*L4:L7))/35.5</f>
        <v>21.552112676056339</v>
      </c>
      <c r="N4" s="65">
        <v>21.5</v>
      </c>
      <c r="O4" s="65">
        <v>35</v>
      </c>
      <c r="P4" s="65">
        <f>IFERROR(N4/O4, 0)</f>
        <v>0.61428571428571432</v>
      </c>
      <c r="Q4" s="16" cm="1">
        <f t="array" ref="Q4">SUM(D4:H4*K4)</f>
        <v>248.49999999999997</v>
      </c>
      <c r="R4" s="16" cm="1">
        <f t="array" ref="R4">SUM(I4:J4*L4)</f>
        <v>56.8</v>
      </c>
      <c r="S4" s="16">
        <f>Q4+R4</f>
        <v>305.29999999999995</v>
      </c>
      <c r="T4" s="14"/>
    </row>
    <row r="5" spans="1:20" ht="20.25" customHeight="1" x14ac:dyDescent="0.15">
      <c r="A5" s="14"/>
      <c r="B5" s="65"/>
      <c r="C5" s="17" t="s">
        <v>29</v>
      </c>
      <c r="D5" s="17">
        <v>6</v>
      </c>
      <c r="E5" s="17">
        <v>6</v>
      </c>
      <c r="F5" s="17">
        <v>6</v>
      </c>
      <c r="G5" s="17">
        <v>6</v>
      </c>
      <c r="H5" s="17">
        <v>6</v>
      </c>
      <c r="I5" s="17">
        <v>4</v>
      </c>
      <c r="J5" s="17">
        <v>4</v>
      </c>
      <c r="K5" s="17">
        <v>7.1</v>
      </c>
      <c r="L5" s="17">
        <v>7.1</v>
      </c>
      <c r="M5" s="65"/>
      <c r="N5" s="65"/>
      <c r="O5" s="65"/>
      <c r="P5" s="65"/>
      <c r="Q5" s="16" cm="1">
        <f t="array" ref="Q5">SUM(D5:H5*K5)</f>
        <v>212.99999999999997</v>
      </c>
      <c r="R5" s="16" cm="1">
        <f t="array" ref="R5">SUM(I5:J5*L5)</f>
        <v>56.8</v>
      </c>
      <c r="S5" s="16">
        <f t="shared" ref="S5:S68" si="0">Q5+R5</f>
        <v>269.79999999999995</v>
      </c>
      <c r="T5" s="14"/>
    </row>
    <row r="6" spans="1:20" ht="20.25" customHeight="1" x14ac:dyDescent="0.15">
      <c r="A6" s="14"/>
      <c r="B6" s="65"/>
      <c r="C6" s="17" t="s">
        <v>30</v>
      </c>
      <c r="D6" s="17"/>
      <c r="E6" s="17"/>
      <c r="F6" s="17"/>
      <c r="G6" s="17"/>
      <c r="H6" s="17"/>
      <c r="I6" s="17">
        <v>2</v>
      </c>
      <c r="J6" s="17">
        <v>2</v>
      </c>
      <c r="K6" s="17"/>
      <c r="L6" s="17">
        <v>12.5</v>
      </c>
      <c r="M6" s="65"/>
      <c r="N6" s="65"/>
      <c r="O6" s="65"/>
      <c r="P6" s="65"/>
      <c r="Q6" s="16" cm="1">
        <f t="array" ref="Q6">SUM(D6:H6*K6)</f>
        <v>0</v>
      </c>
      <c r="R6" s="16" cm="1">
        <f t="array" ref="R6">SUM(I6:J6*L6)</f>
        <v>50</v>
      </c>
      <c r="S6" s="16">
        <f t="shared" si="0"/>
        <v>50</v>
      </c>
      <c r="T6" s="14"/>
    </row>
    <row r="7" spans="1:20" ht="20.25" customHeight="1" x14ac:dyDescent="0.15">
      <c r="A7" s="14"/>
      <c r="B7" s="65"/>
      <c r="C7" s="17" t="s">
        <v>31</v>
      </c>
      <c r="D7" s="17">
        <v>2</v>
      </c>
      <c r="E7" s="17">
        <v>2</v>
      </c>
      <c r="F7" s="17">
        <v>2</v>
      </c>
      <c r="G7" s="17">
        <v>2</v>
      </c>
      <c r="H7" s="17">
        <v>2</v>
      </c>
      <c r="I7" s="17">
        <v>2</v>
      </c>
      <c r="J7" s="17">
        <v>2</v>
      </c>
      <c r="K7" s="17">
        <v>10</v>
      </c>
      <c r="L7" s="17">
        <v>10</v>
      </c>
      <c r="M7" s="65"/>
      <c r="N7" s="65"/>
      <c r="O7" s="65"/>
      <c r="P7" s="65"/>
      <c r="Q7" s="16" cm="1">
        <f t="array" ref="Q7">SUM(D7:H7*K7)</f>
        <v>100</v>
      </c>
      <c r="R7" s="16" cm="1">
        <f t="array" ref="R7">SUM(I7:J7*L7)</f>
        <v>40</v>
      </c>
      <c r="S7" s="16">
        <f t="shared" si="0"/>
        <v>140</v>
      </c>
      <c r="T7" s="14"/>
    </row>
    <row r="8" spans="1:20" ht="20.25" customHeight="1" x14ac:dyDescent="0.15">
      <c r="A8" s="14"/>
      <c r="B8" s="66" t="s">
        <v>32</v>
      </c>
      <c r="C8" s="19" t="s">
        <v>28</v>
      </c>
      <c r="D8" s="25">
        <v>7</v>
      </c>
      <c r="E8" s="25">
        <v>7</v>
      </c>
      <c r="F8" s="25">
        <v>7</v>
      </c>
      <c r="G8" s="25">
        <v>7</v>
      </c>
      <c r="H8" s="25">
        <v>7</v>
      </c>
      <c r="I8" s="25">
        <v>4</v>
      </c>
      <c r="J8" s="25">
        <v>4</v>
      </c>
      <c r="K8" s="25">
        <v>7.1</v>
      </c>
      <c r="L8" s="25">
        <v>7.1</v>
      </c>
      <c r="M8" s="67" cm="1">
        <f t="array" ref="M8">(SUM(D8:H11*K8:K11)+SUM(I8:J11*L8:L11))/35.5</f>
        <v>21.552112676056339</v>
      </c>
      <c r="N8" s="68">
        <v>21</v>
      </c>
      <c r="O8" s="68">
        <v>35</v>
      </c>
      <c r="P8" s="67">
        <f t="shared" ref="P8" si="1">IFERROR(N8/O8, 0)</f>
        <v>0.6</v>
      </c>
      <c r="Q8" s="16" cm="1">
        <f t="array" ref="Q8">SUM(D8:H8*K8)</f>
        <v>248.49999999999997</v>
      </c>
      <c r="R8" s="16" cm="1">
        <f t="array" ref="R8">SUM(I8:J8*L8)</f>
        <v>56.8</v>
      </c>
      <c r="S8" s="16">
        <f t="shared" si="0"/>
        <v>305.29999999999995</v>
      </c>
      <c r="T8" s="14"/>
    </row>
    <row r="9" spans="1:20" ht="20.25" customHeight="1" x14ac:dyDescent="0.15">
      <c r="A9" s="14"/>
      <c r="B9" s="66"/>
      <c r="C9" s="20" t="s">
        <v>29</v>
      </c>
      <c r="D9" s="26">
        <v>6</v>
      </c>
      <c r="E9" s="26">
        <v>6</v>
      </c>
      <c r="F9" s="26">
        <v>6</v>
      </c>
      <c r="G9" s="26">
        <v>6</v>
      </c>
      <c r="H9" s="26">
        <v>6</v>
      </c>
      <c r="I9" s="26">
        <v>4</v>
      </c>
      <c r="J9" s="26">
        <v>4</v>
      </c>
      <c r="K9" s="26">
        <v>7.1</v>
      </c>
      <c r="L9" s="26">
        <v>7.1</v>
      </c>
      <c r="M9" s="67"/>
      <c r="N9" s="68"/>
      <c r="O9" s="68"/>
      <c r="P9" s="67"/>
      <c r="Q9" s="16" cm="1">
        <f t="array" ref="Q9">SUM(D9:H9*K9)</f>
        <v>212.99999999999997</v>
      </c>
      <c r="R9" s="16" cm="1">
        <f t="array" ref="R9">SUM(I9:J9*L9)</f>
        <v>56.8</v>
      </c>
      <c r="S9" s="16">
        <f t="shared" si="0"/>
        <v>269.79999999999995</v>
      </c>
      <c r="T9" s="14"/>
    </row>
    <row r="10" spans="1:20" ht="20.25" customHeight="1" x14ac:dyDescent="0.15">
      <c r="A10" s="14"/>
      <c r="B10" s="66"/>
      <c r="C10" s="20" t="s">
        <v>30</v>
      </c>
      <c r="D10" s="26"/>
      <c r="E10" s="26"/>
      <c r="F10" s="26"/>
      <c r="G10" s="26"/>
      <c r="H10" s="26"/>
      <c r="I10" s="26">
        <v>2</v>
      </c>
      <c r="J10" s="26">
        <v>2</v>
      </c>
      <c r="K10" s="26"/>
      <c r="L10" s="26">
        <v>12.5</v>
      </c>
      <c r="M10" s="67"/>
      <c r="N10" s="68"/>
      <c r="O10" s="68"/>
      <c r="P10" s="67"/>
      <c r="Q10" s="16" cm="1">
        <f t="array" ref="Q10">SUM(D10:H10*K10)</f>
        <v>0</v>
      </c>
      <c r="R10" s="16" cm="1">
        <f t="array" ref="R10">SUM(I10:J10*L10)</f>
        <v>50</v>
      </c>
      <c r="S10" s="16">
        <f t="shared" si="0"/>
        <v>50</v>
      </c>
      <c r="T10" s="14"/>
    </row>
    <row r="11" spans="1:20" ht="20.25" customHeight="1" x14ac:dyDescent="0.15">
      <c r="A11" s="14"/>
      <c r="B11" s="66"/>
      <c r="C11" s="20" t="s">
        <v>31</v>
      </c>
      <c r="D11" s="26">
        <v>2</v>
      </c>
      <c r="E11" s="26">
        <v>2</v>
      </c>
      <c r="F11" s="26">
        <v>2</v>
      </c>
      <c r="G11" s="26">
        <v>2</v>
      </c>
      <c r="H11" s="26">
        <v>2</v>
      </c>
      <c r="I11" s="26">
        <v>2</v>
      </c>
      <c r="J11" s="26">
        <v>2</v>
      </c>
      <c r="K11" s="26">
        <v>10</v>
      </c>
      <c r="L11" s="26">
        <v>10</v>
      </c>
      <c r="M11" s="67"/>
      <c r="N11" s="68"/>
      <c r="O11" s="68"/>
      <c r="P11" s="67"/>
      <c r="Q11" s="16" cm="1">
        <f t="array" ref="Q11">SUM(D11:H11*K11)</f>
        <v>100</v>
      </c>
      <c r="R11" s="16" cm="1">
        <f t="array" ref="R11">SUM(I11:J11*L11)</f>
        <v>40</v>
      </c>
      <c r="S11" s="16">
        <f t="shared" si="0"/>
        <v>140</v>
      </c>
      <c r="T11" s="14"/>
    </row>
    <row r="12" spans="1:20" ht="20.25" customHeight="1" x14ac:dyDescent="0.15">
      <c r="A12" s="14"/>
      <c r="B12" s="66" t="s">
        <v>33</v>
      </c>
      <c r="C12" s="19" t="s">
        <v>28</v>
      </c>
      <c r="D12" s="25">
        <v>3</v>
      </c>
      <c r="E12" s="25">
        <v>3</v>
      </c>
      <c r="F12" s="25">
        <v>3</v>
      </c>
      <c r="G12" s="25">
        <v>3</v>
      </c>
      <c r="H12" s="25">
        <v>3</v>
      </c>
      <c r="I12" s="25">
        <v>1</v>
      </c>
      <c r="J12" s="25">
        <v>1</v>
      </c>
      <c r="K12" s="25">
        <v>7</v>
      </c>
      <c r="L12" s="25">
        <v>7</v>
      </c>
      <c r="M12" s="67" cm="1">
        <f t="array" ref="M12">(SUM(D12:H15*K12:K15)+SUM(I12:J15*L12:L15))/35.5</f>
        <v>4.732394366197183</v>
      </c>
      <c r="N12" s="68">
        <v>20</v>
      </c>
      <c r="O12" s="68">
        <v>30</v>
      </c>
      <c r="P12" s="67">
        <f t="shared" ref="P12" si="2">IFERROR(N12/O12, 0)</f>
        <v>0.66666666666666663</v>
      </c>
      <c r="Q12" s="16" cm="1">
        <f t="array" ref="Q12">SUM(D12:H12*K12)</f>
        <v>105</v>
      </c>
      <c r="R12" s="16" cm="1">
        <f t="array" ref="R12">SUM(I12:J12*L12)</f>
        <v>14</v>
      </c>
      <c r="S12" s="16">
        <f t="shared" si="0"/>
        <v>119</v>
      </c>
      <c r="T12" s="14"/>
    </row>
    <row r="13" spans="1:20" ht="20.25" customHeight="1" x14ac:dyDescent="0.15">
      <c r="A13" s="14"/>
      <c r="B13" s="66"/>
      <c r="C13" s="20" t="s">
        <v>29</v>
      </c>
      <c r="D13" s="26">
        <v>1</v>
      </c>
      <c r="E13" s="26">
        <v>1</v>
      </c>
      <c r="F13" s="26">
        <v>1</v>
      </c>
      <c r="G13" s="26">
        <v>1</v>
      </c>
      <c r="H13" s="26">
        <v>1</v>
      </c>
      <c r="I13" s="26">
        <v>1</v>
      </c>
      <c r="J13" s="26">
        <v>1</v>
      </c>
      <c r="K13" s="26">
        <v>7</v>
      </c>
      <c r="L13" s="26">
        <v>7</v>
      </c>
      <c r="M13" s="67"/>
      <c r="N13" s="68"/>
      <c r="O13" s="68"/>
      <c r="P13" s="67"/>
      <c r="Q13" s="16" cm="1">
        <f t="array" ref="Q13">SUM(D13:H13*K13)</f>
        <v>35</v>
      </c>
      <c r="R13" s="16" cm="1">
        <f t="array" ref="R13">SUM(I13:J13*L13)</f>
        <v>14</v>
      </c>
      <c r="S13" s="16">
        <f t="shared" si="0"/>
        <v>49</v>
      </c>
      <c r="T13" s="14"/>
    </row>
    <row r="14" spans="1:20" ht="20.25" customHeight="1" x14ac:dyDescent="0.15">
      <c r="A14" s="14"/>
      <c r="B14" s="66"/>
      <c r="C14" s="20" t="s">
        <v>30</v>
      </c>
      <c r="D14" s="26"/>
      <c r="E14" s="26"/>
      <c r="F14" s="26"/>
      <c r="G14" s="26"/>
      <c r="H14" s="26"/>
      <c r="I14" s="26"/>
      <c r="J14" s="26"/>
      <c r="K14" s="26"/>
      <c r="L14" s="26"/>
      <c r="M14" s="67"/>
      <c r="N14" s="68"/>
      <c r="O14" s="68"/>
      <c r="P14" s="67"/>
      <c r="Q14" s="16" cm="1">
        <f t="array" ref="Q14">SUM(D14:H14*K14)</f>
        <v>0</v>
      </c>
      <c r="R14" s="16" cm="1">
        <f t="array" ref="R14">SUM(I14:J14*L14)</f>
        <v>0</v>
      </c>
      <c r="S14" s="16">
        <f t="shared" si="0"/>
        <v>0</v>
      </c>
      <c r="T14" s="14"/>
    </row>
    <row r="15" spans="1:20" ht="20.25" customHeight="1" x14ac:dyDescent="0.15">
      <c r="A15" s="14"/>
      <c r="B15" s="66"/>
      <c r="C15" s="20" t="s">
        <v>31</v>
      </c>
      <c r="D15" s="26"/>
      <c r="E15" s="26"/>
      <c r="F15" s="26"/>
      <c r="G15" s="26"/>
      <c r="H15" s="26"/>
      <c r="I15" s="26"/>
      <c r="J15" s="26"/>
      <c r="K15" s="26"/>
      <c r="L15" s="26"/>
      <c r="M15" s="67"/>
      <c r="N15" s="68"/>
      <c r="O15" s="68"/>
      <c r="P15" s="67"/>
      <c r="Q15" s="16" cm="1">
        <f t="array" ref="Q15">SUM(D15:H15*K15)</f>
        <v>0</v>
      </c>
      <c r="R15" s="16" cm="1">
        <f t="array" ref="R15">SUM(I15:J15*L15)</f>
        <v>0</v>
      </c>
      <c r="S15" s="16">
        <f t="shared" si="0"/>
        <v>0</v>
      </c>
      <c r="T15" s="14"/>
    </row>
    <row r="16" spans="1:20" ht="20.25" customHeight="1" x14ac:dyDescent="0.15">
      <c r="A16" s="14"/>
      <c r="B16" s="66" t="s">
        <v>34</v>
      </c>
      <c r="C16" s="19" t="s">
        <v>28</v>
      </c>
      <c r="D16" s="25"/>
      <c r="E16" s="25"/>
      <c r="F16" s="25"/>
      <c r="G16" s="25"/>
      <c r="H16" s="25"/>
      <c r="I16" s="25"/>
      <c r="J16" s="25"/>
      <c r="K16" s="25"/>
      <c r="L16" s="25"/>
      <c r="M16" s="67" cm="1">
        <f t="array" ref="M16">(SUM(D16:H19*K16:K19)+SUM(I16:J19*L16:L19))/35.5</f>
        <v>0</v>
      </c>
      <c r="N16" s="68"/>
      <c r="O16" s="68"/>
      <c r="P16" s="67">
        <f t="shared" ref="P16" si="3">IFERROR(N16/O16, 0)</f>
        <v>0</v>
      </c>
      <c r="Q16" s="16" cm="1">
        <f t="array" ref="Q16">SUM(D16:H16*K16)</f>
        <v>0</v>
      </c>
      <c r="R16" s="16" cm="1">
        <f t="array" ref="R16">SUM(I16:J16*L16)</f>
        <v>0</v>
      </c>
      <c r="S16" s="16">
        <f t="shared" si="0"/>
        <v>0</v>
      </c>
      <c r="T16" s="14"/>
    </row>
    <row r="17" spans="1:20" ht="20.25" customHeight="1" x14ac:dyDescent="0.15">
      <c r="A17" s="14"/>
      <c r="B17" s="66"/>
      <c r="C17" s="20" t="s">
        <v>29</v>
      </c>
      <c r="D17" s="26"/>
      <c r="E17" s="26"/>
      <c r="F17" s="26"/>
      <c r="G17" s="26"/>
      <c r="H17" s="26"/>
      <c r="I17" s="26"/>
      <c r="J17" s="26"/>
      <c r="K17" s="26"/>
      <c r="L17" s="26"/>
      <c r="M17" s="67"/>
      <c r="N17" s="68"/>
      <c r="O17" s="68"/>
      <c r="P17" s="67"/>
      <c r="Q17" s="16" cm="1">
        <f t="array" ref="Q17">SUM(D17:H17*K17)</f>
        <v>0</v>
      </c>
      <c r="R17" s="16" cm="1">
        <f t="array" ref="R17">SUM(I17:J17*L17)</f>
        <v>0</v>
      </c>
      <c r="S17" s="16">
        <f t="shared" si="0"/>
        <v>0</v>
      </c>
      <c r="T17" s="14"/>
    </row>
    <row r="18" spans="1:20" ht="20.25" customHeight="1" x14ac:dyDescent="0.15">
      <c r="A18" s="14"/>
      <c r="B18" s="66"/>
      <c r="C18" s="20" t="s">
        <v>30</v>
      </c>
      <c r="D18" s="26"/>
      <c r="E18" s="26"/>
      <c r="F18" s="26"/>
      <c r="G18" s="26"/>
      <c r="H18" s="26"/>
      <c r="I18" s="26"/>
      <c r="J18" s="26"/>
      <c r="K18" s="26"/>
      <c r="L18" s="26"/>
      <c r="M18" s="67"/>
      <c r="N18" s="68"/>
      <c r="O18" s="68"/>
      <c r="P18" s="67"/>
      <c r="Q18" s="16" cm="1">
        <f t="array" ref="Q18">SUM(D18:H18*K18)</f>
        <v>0</v>
      </c>
      <c r="R18" s="16" cm="1">
        <f t="array" ref="R18">SUM(I18:J18*L18)</f>
        <v>0</v>
      </c>
      <c r="S18" s="16">
        <f t="shared" si="0"/>
        <v>0</v>
      </c>
      <c r="T18" s="14"/>
    </row>
    <row r="19" spans="1:20" ht="20.25" customHeight="1" x14ac:dyDescent="0.15">
      <c r="A19" s="14"/>
      <c r="B19" s="66"/>
      <c r="C19" s="20" t="s">
        <v>31</v>
      </c>
      <c r="D19" s="26"/>
      <c r="E19" s="26"/>
      <c r="F19" s="26"/>
      <c r="G19" s="26"/>
      <c r="H19" s="26"/>
      <c r="I19" s="26"/>
      <c r="J19" s="26"/>
      <c r="K19" s="26"/>
      <c r="L19" s="26"/>
      <c r="M19" s="67"/>
      <c r="N19" s="68"/>
      <c r="O19" s="68"/>
      <c r="P19" s="67"/>
      <c r="Q19" s="16" cm="1">
        <f t="array" ref="Q19">SUM(D19:H19*K19)</f>
        <v>0</v>
      </c>
      <c r="R19" s="16" cm="1">
        <f t="array" ref="R19">SUM(I19:J19*L19)</f>
        <v>0</v>
      </c>
      <c r="S19" s="16">
        <f t="shared" si="0"/>
        <v>0</v>
      </c>
      <c r="T19" s="14"/>
    </row>
    <row r="20" spans="1:20" ht="20.25" customHeight="1" x14ac:dyDescent="0.15">
      <c r="A20" s="14"/>
      <c r="B20" s="66" t="s">
        <v>35</v>
      </c>
      <c r="C20" s="19" t="s">
        <v>28</v>
      </c>
      <c r="D20" s="25"/>
      <c r="E20" s="25"/>
      <c r="F20" s="25"/>
      <c r="G20" s="25"/>
      <c r="H20" s="25"/>
      <c r="I20" s="25"/>
      <c r="J20" s="25"/>
      <c r="K20" s="25"/>
      <c r="L20" s="25"/>
      <c r="M20" s="67" cm="1">
        <f t="array" ref="M20">(SUM(D20:H23*K20:K23)+SUM(I20:J23*L20:L23))/35.5</f>
        <v>0</v>
      </c>
      <c r="N20" s="68"/>
      <c r="O20" s="68"/>
      <c r="P20" s="67">
        <f t="shared" ref="P20" si="4">IFERROR(N20/O20, 0)</f>
        <v>0</v>
      </c>
      <c r="Q20" s="16" cm="1">
        <f t="array" ref="Q20">SUM(D20:H20*K20)</f>
        <v>0</v>
      </c>
      <c r="R20" s="16" cm="1">
        <f t="array" ref="R20">SUM(I20:J20*L20)</f>
        <v>0</v>
      </c>
      <c r="S20" s="16">
        <f t="shared" si="0"/>
        <v>0</v>
      </c>
      <c r="T20" s="14"/>
    </row>
    <row r="21" spans="1:20" ht="20.25" customHeight="1" x14ac:dyDescent="0.15">
      <c r="A21" s="14"/>
      <c r="B21" s="66"/>
      <c r="C21" s="20" t="s">
        <v>29</v>
      </c>
      <c r="D21" s="26"/>
      <c r="E21" s="26"/>
      <c r="F21" s="26"/>
      <c r="G21" s="26"/>
      <c r="H21" s="26"/>
      <c r="I21" s="26"/>
      <c r="J21" s="26"/>
      <c r="K21" s="26"/>
      <c r="L21" s="26"/>
      <c r="M21" s="67"/>
      <c r="N21" s="68"/>
      <c r="O21" s="68"/>
      <c r="P21" s="67"/>
      <c r="Q21" s="16" cm="1">
        <f t="array" ref="Q21">SUM(D21:H21*K21)</f>
        <v>0</v>
      </c>
      <c r="R21" s="16" cm="1">
        <f t="array" ref="R21">SUM(I21:J21*L21)</f>
        <v>0</v>
      </c>
      <c r="S21" s="16">
        <f t="shared" si="0"/>
        <v>0</v>
      </c>
      <c r="T21" s="14"/>
    </row>
    <row r="22" spans="1:20" ht="20.25" customHeight="1" x14ac:dyDescent="0.15">
      <c r="A22" s="14"/>
      <c r="B22" s="66"/>
      <c r="C22" s="20" t="s">
        <v>30</v>
      </c>
      <c r="D22" s="26"/>
      <c r="E22" s="26"/>
      <c r="F22" s="26"/>
      <c r="G22" s="26"/>
      <c r="H22" s="26"/>
      <c r="I22" s="26"/>
      <c r="J22" s="26"/>
      <c r="K22" s="26"/>
      <c r="L22" s="26"/>
      <c r="M22" s="67"/>
      <c r="N22" s="68"/>
      <c r="O22" s="68"/>
      <c r="P22" s="67"/>
      <c r="Q22" s="16" cm="1">
        <f t="array" ref="Q22">SUM(D22:H22*K22)</f>
        <v>0</v>
      </c>
      <c r="R22" s="16" cm="1">
        <f t="array" ref="R22">SUM(I22:J22*L22)</f>
        <v>0</v>
      </c>
      <c r="S22" s="16">
        <f t="shared" si="0"/>
        <v>0</v>
      </c>
      <c r="T22" s="14"/>
    </row>
    <row r="23" spans="1:20" ht="20.25" customHeight="1" x14ac:dyDescent="0.15">
      <c r="A23" s="14"/>
      <c r="B23" s="66"/>
      <c r="C23" s="20" t="s">
        <v>31</v>
      </c>
      <c r="D23" s="26"/>
      <c r="E23" s="26"/>
      <c r="F23" s="26"/>
      <c r="G23" s="26"/>
      <c r="H23" s="26"/>
      <c r="I23" s="26"/>
      <c r="J23" s="26"/>
      <c r="K23" s="26"/>
      <c r="L23" s="26"/>
      <c r="M23" s="67"/>
      <c r="N23" s="68"/>
      <c r="O23" s="68"/>
      <c r="P23" s="67"/>
      <c r="Q23" s="16" cm="1">
        <f t="array" ref="Q23">SUM(D23:H23*K23)</f>
        <v>0</v>
      </c>
      <c r="R23" s="16" cm="1">
        <f t="array" ref="R23">SUM(I23:J23*L23)</f>
        <v>0</v>
      </c>
      <c r="S23" s="16">
        <f t="shared" si="0"/>
        <v>0</v>
      </c>
      <c r="T23" s="14"/>
    </row>
    <row r="24" spans="1:20" ht="20.25" customHeight="1" x14ac:dyDescent="0.15">
      <c r="A24" s="14"/>
      <c r="B24" s="66"/>
      <c r="C24" s="19" t="s">
        <v>28</v>
      </c>
      <c r="D24" s="25"/>
      <c r="E24" s="25"/>
      <c r="F24" s="25"/>
      <c r="G24" s="25"/>
      <c r="H24" s="25"/>
      <c r="I24" s="25"/>
      <c r="J24" s="25"/>
      <c r="K24" s="25"/>
      <c r="L24" s="25"/>
      <c r="M24" s="67" cm="1">
        <f t="array" ref="M24">(SUM(D24:H27*K24:K27)+SUM(I24:J27*L24:L27))/35.5</f>
        <v>0</v>
      </c>
      <c r="N24" s="68"/>
      <c r="O24" s="68"/>
      <c r="P24" s="67">
        <f t="shared" ref="P24" si="5">IFERROR(N24/O24, 0)</f>
        <v>0</v>
      </c>
      <c r="Q24" s="16" cm="1">
        <f t="array" ref="Q24">SUM(D24:H24*K24)</f>
        <v>0</v>
      </c>
      <c r="R24" s="16" cm="1">
        <f t="array" ref="R24">SUM(I24:J24*L24)</f>
        <v>0</v>
      </c>
      <c r="S24" s="16">
        <f t="shared" si="0"/>
        <v>0</v>
      </c>
      <c r="T24" s="14"/>
    </row>
    <row r="25" spans="1:20" ht="20.25" customHeight="1" x14ac:dyDescent="0.15">
      <c r="A25" s="14"/>
      <c r="B25" s="66"/>
      <c r="C25" s="20" t="s">
        <v>29</v>
      </c>
      <c r="D25" s="26"/>
      <c r="E25" s="26"/>
      <c r="F25" s="26"/>
      <c r="G25" s="26"/>
      <c r="H25" s="26"/>
      <c r="I25" s="26"/>
      <c r="J25" s="26"/>
      <c r="K25" s="26"/>
      <c r="L25" s="26"/>
      <c r="M25" s="67"/>
      <c r="N25" s="68"/>
      <c r="O25" s="68"/>
      <c r="P25" s="67"/>
      <c r="Q25" s="16" cm="1">
        <f t="array" ref="Q25">SUM(D25:H25*K25)</f>
        <v>0</v>
      </c>
      <c r="R25" s="16" cm="1">
        <f t="array" ref="R25">SUM(I25:J25*L25)</f>
        <v>0</v>
      </c>
      <c r="S25" s="16">
        <f t="shared" si="0"/>
        <v>0</v>
      </c>
      <c r="T25" s="14"/>
    </row>
    <row r="26" spans="1:20" ht="20.25" customHeight="1" x14ac:dyDescent="0.15">
      <c r="A26" s="14"/>
      <c r="B26" s="66"/>
      <c r="C26" s="20" t="s">
        <v>30</v>
      </c>
      <c r="D26" s="26"/>
      <c r="E26" s="26"/>
      <c r="F26" s="26"/>
      <c r="G26" s="26"/>
      <c r="H26" s="26"/>
      <c r="I26" s="26"/>
      <c r="J26" s="26"/>
      <c r="K26" s="26"/>
      <c r="L26" s="26"/>
      <c r="M26" s="67"/>
      <c r="N26" s="68"/>
      <c r="O26" s="68"/>
      <c r="P26" s="67"/>
      <c r="Q26" s="16" cm="1">
        <f t="array" ref="Q26">SUM(D26:H26*K26)</f>
        <v>0</v>
      </c>
      <c r="R26" s="16" cm="1">
        <f t="array" ref="R26">SUM(I26:J26*L26)</f>
        <v>0</v>
      </c>
      <c r="S26" s="16">
        <f t="shared" si="0"/>
        <v>0</v>
      </c>
      <c r="T26" s="14"/>
    </row>
    <row r="27" spans="1:20" ht="20.25" customHeight="1" x14ac:dyDescent="0.15">
      <c r="A27" s="14"/>
      <c r="B27" s="66"/>
      <c r="C27" s="20" t="s">
        <v>31</v>
      </c>
      <c r="D27" s="26"/>
      <c r="E27" s="26"/>
      <c r="F27" s="26"/>
      <c r="G27" s="26"/>
      <c r="H27" s="26"/>
      <c r="I27" s="26"/>
      <c r="J27" s="26"/>
      <c r="K27" s="26"/>
      <c r="L27" s="26"/>
      <c r="M27" s="67"/>
      <c r="N27" s="68"/>
      <c r="O27" s="68"/>
      <c r="P27" s="67"/>
      <c r="Q27" s="16" cm="1">
        <f t="array" ref="Q27">SUM(D27:H27*K27)</f>
        <v>0</v>
      </c>
      <c r="R27" s="16" cm="1">
        <f t="array" ref="R27">SUM(I27:J27*L27)</f>
        <v>0</v>
      </c>
      <c r="S27" s="16">
        <f t="shared" si="0"/>
        <v>0</v>
      </c>
      <c r="T27" s="14"/>
    </row>
    <row r="28" spans="1:20" ht="16" x14ac:dyDescent="0.15">
      <c r="A28" s="14"/>
      <c r="B28" s="66" t="s">
        <v>36</v>
      </c>
      <c r="C28" s="19" t="s">
        <v>28</v>
      </c>
      <c r="D28" s="25">
        <v>7</v>
      </c>
      <c r="E28" s="25">
        <v>7</v>
      </c>
      <c r="F28" s="25">
        <v>7</v>
      </c>
      <c r="G28" s="25">
        <v>7</v>
      </c>
      <c r="H28" s="25">
        <v>7</v>
      </c>
      <c r="I28" s="25">
        <v>1</v>
      </c>
      <c r="J28" s="25">
        <v>1</v>
      </c>
      <c r="K28" s="25">
        <v>7.1</v>
      </c>
      <c r="L28" s="25">
        <v>7.1</v>
      </c>
      <c r="M28" s="67" cm="1">
        <f t="array" ref="M28">(SUM(D28:H31*K28:K31)+SUM(I28:J31*L28:L31))/35.5</f>
        <v>17.321126760563381</v>
      </c>
      <c r="N28" s="68">
        <v>17.5</v>
      </c>
      <c r="O28" s="68">
        <v>24</v>
      </c>
      <c r="P28" s="67">
        <f t="shared" ref="P28" si="6">IFERROR(N28/O28, 0)</f>
        <v>0.72916666666666663</v>
      </c>
      <c r="Q28" s="16" cm="1">
        <f t="array" ref="Q28">SUM(D28:H28*K28)</f>
        <v>248.49999999999997</v>
      </c>
      <c r="R28" s="16" cm="1">
        <f t="array" ref="R28">SUM(I28:J28*L28)</f>
        <v>14.2</v>
      </c>
      <c r="S28" s="16">
        <f t="shared" si="0"/>
        <v>262.7</v>
      </c>
      <c r="T28" s="14"/>
    </row>
    <row r="29" spans="1:20" ht="16" x14ac:dyDescent="0.15">
      <c r="A29" s="14"/>
      <c r="B29" s="66"/>
      <c r="C29" s="20" t="s">
        <v>29</v>
      </c>
      <c r="D29" s="26">
        <v>6</v>
      </c>
      <c r="E29" s="26">
        <v>6</v>
      </c>
      <c r="F29" s="26">
        <v>6</v>
      </c>
      <c r="G29" s="26">
        <v>6</v>
      </c>
      <c r="H29" s="26">
        <v>6</v>
      </c>
      <c r="I29" s="26">
        <v>1</v>
      </c>
      <c r="J29" s="26">
        <v>1</v>
      </c>
      <c r="K29" s="26">
        <v>7.1</v>
      </c>
      <c r="L29" s="26">
        <v>7.1</v>
      </c>
      <c r="M29" s="67"/>
      <c r="N29" s="68"/>
      <c r="O29" s="68"/>
      <c r="P29" s="67"/>
      <c r="Q29" s="16" cm="1">
        <f t="array" ref="Q29">SUM(D29:H29*K29)</f>
        <v>212.99999999999997</v>
      </c>
      <c r="R29" s="16" cm="1">
        <f t="array" ref="R29">SUM(I29:J29*L29)</f>
        <v>14.2</v>
      </c>
      <c r="S29" s="16">
        <f t="shared" si="0"/>
        <v>227.19999999999996</v>
      </c>
      <c r="T29" s="14"/>
    </row>
    <row r="30" spans="1:20" ht="16" x14ac:dyDescent="0.15">
      <c r="A30" s="14"/>
      <c r="B30" s="66"/>
      <c r="C30" s="20" t="s">
        <v>30</v>
      </c>
      <c r="D30" s="26"/>
      <c r="E30" s="26"/>
      <c r="F30" s="26"/>
      <c r="G30" s="26"/>
      <c r="H30" s="26"/>
      <c r="I30" s="26">
        <v>5</v>
      </c>
      <c r="J30" s="26">
        <v>5</v>
      </c>
      <c r="K30" s="26"/>
      <c r="L30" s="26">
        <v>12.5</v>
      </c>
      <c r="M30" s="67"/>
      <c r="N30" s="68"/>
      <c r="O30" s="68"/>
      <c r="P30" s="67"/>
      <c r="Q30" s="16" cm="1">
        <f t="array" ref="Q30">SUM(D30:H30*K30)</f>
        <v>0</v>
      </c>
      <c r="R30" s="16" cm="1">
        <f t="array" ref="R30">SUM(I30:J30*L30)</f>
        <v>125</v>
      </c>
      <c r="S30" s="16">
        <f t="shared" si="0"/>
        <v>125</v>
      </c>
      <c r="T30" s="14"/>
    </row>
    <row r="31" spans="1:20" ht="16" x14ac:dyDescent="0.15">
      <c r="A31" s="14"/>
      <c r="B31" s="66"/>
      <c r="C31" s="20" t="s">
        <v>31</v>
      </c>
      <c r="D31" s="26"/>
      <c r="E31" s="26"/>
      <c r="F31" s="26"/>
      <c r="G31" s="26"/>
      <c r="H31" s="26"/>
      <c r="I31" s="26"/>
      <c r="J31" s="26"/>
      <c r="K31" s="26"/>
      <c r="L31" s="26"/>
      <c r="M31" s="67"/>
      <c r="N31" s="68"/>
      <c r="O31" s="68"/>
      <c r="P31" s="67"/>
      <c r="Q31" s="16" cm="1">
        <f t="array" ref="Q31">SUM(D31:H31*K31)</f>
        <v>0</v>
      </c>
      <c r="R31" s="16" cm="1">
        <f t="array" ref="R31">SUM(I31:J31*L31)</f>
        <v>0</v>
      </c>
      <c r="S31" s="16">
        <f t="shared" si="0"/>
        <v>0</v>
      </c>
      <c r="T31" s="14"/>
    </row>
    <row r="32" spans="1:20" ht="20.25" customHeight="1" x14ac:dyDescent="0.15">
      <c r="A32" s="14"/>
      <c r="B32" s="66" t="s">
        <v>37</v>
      </c>
      <c r="C32" s="19" t="s">
        <v>28</v>
      </c>
      <c r="D32" s="25">
        <v>5</v>
      </c>
      <c r="E32" s="25">
        <v>5</v>
      </c>
      <c r="F32" s="25">
        <v>5</v>
      </c>
      <c r="G32" s="25">
        <v>5</v>
      </c>
      <c r="H32" s="25">
        <v>5</v>
      </c>
      <c r="I32" s="25">
        <v>2</v>
      </c>
      <c r="J32" s="25">
        <v>2</v>
      </c>
      <c r="K32" s="25">
        <v>7.1</v>
      </c>
      <c r="L32" s="25">
        <v>7.1</v>
      </c>
      <c r="M32" s="67" cm="1">
        <f t="array" ref="M32">(SUM(D32:H35*K32:K35)+SUM(I32:J35*L32:L35))/35.5</f>
        <v>18.642253521126758</v>
      </c>
      <c r="N32" s="68">
        <v>19.5</v>
      </c>
      <c r="O32" s="68">
        <v>26</v>
      </c>
      <c r="P32" s="67">
        <f t="shared" ref="P32" si="7">IFERROR(N32/O32, 0)</f>
        <v>0.75</v>
      </c>
      <c r="Q32" s="16" cm="1">
        <f t="array" ref="Q32">SUM(D32:H32*K32)</f>
        <v>177.5</v>
      </c>
      <c r="R32" s="16" cm="1">
        <f t="array" ref="R32">SUM(I32:J32*L32)</f>
        <v>28.4</v>
      </c>
      <c r="S32" s="16">
        <f t="shared" si="0"/>
        <v>205.9</v>
      </c>
      <c r="T32" s="14"/>
    </row>
    <row r="33" spans="1:20" ht="20.25" customHeight="1" x14ac:dyDescent="0.15">
      <c r="A33" s="14"/>
      <c r="B33" s="66"/>
      <c r="C33" s="20" t="s">
        <v>29</v>
      </c>
      <c r="D33" s="26">
        <v>5</v>
      </c>
      <c r="E33" s="26">
        <v>5</v>
      </c>
      <c r="F33" s="26">
        <v>5</v>
      </c>
      <c r="G33" s="26">
        <v>5</v>
      </c>
      <c r="H33" s="26">
        <v>5</v>
      </c>
      <c r="I33" s="26">
        <v>2</v>
      </c>
      <c r="J33" s="26">
        <v>2</v>
      </c>
      <c r="K33" s="26">
        <v>7.1</v>
      </c>
      <c r="L33" s="26">
        <v>7.1</v>
      </c>
      <c r="M33" s="67"/>
      <c r="N33" s="68"/>
      <c r="O33" s="68"/>
      <c r="P33" s="67"/>
      <c r="Q33" s="16" cm="1">
        <f t="array" ref="Q33">SUM(D33:H33*K33)</f>
        <v>177.5</v>
      </c>
      <c r="R33" s="16" cm="1">
        <f t="array" ref="R33">SUM(I33:J33*L33)</f>
        <v>28.4</v>
      </c>
      <c r="S33" s="16">
        <f t="shared" si="0"/>
        <v>205.9</v>
      </c>
      <c r="T33" s="14"/>
    </row>
    <row r="34" spans="1:20" ht="20.25" customHeight="1" x14ac:dyDescent="0.15">
      <c r="A34" s="14"/>
      <c r="B34" s="66"/>
      <c r="C34" s="20" t="s">
        <v>30</v>
      </c>
      <c r="D34" s="26">
        <v>2</v>
      </c>
      <c r="E34" s="26">
        <v>2</v>
      </c>
      <c r="F34" s="26">
        <v>2</v>
      </c>
      <c r="G34" s="26">
        <v>2</v>
      </c>
      <c r="H34" s="26">
        <v>2</v>
      </c>
      <c r="I34" s="26">
        <v>5</v>
      </c>
      <c r="J34" s="26">
        <v>5</v>
      </c>
      <c r="K34" s="26">
        <v>12.5</v>
      </c>
      <c r="L34" s="26">
        <v>12.5</v>
      </c>
      <c r="M34" s="67"/>
      <c r="N34" s="68"/>
      <c r="O34" s="68"/>
      <c r="P34" s="67"/>
      <c r="Q34" s="16" cm="1">
        <f t="array" ref="Q34">SUM(D34:H34*K34)</f>
        <v>125</v>
      </c>
      <c r="R34" s="16" cm="1">
        <f t="array" ref="R34">SUM(I34:J34*L34)</f>
        <v>125</v>
      </c>
      <c r="S34" s="16">
        <f t="shared" si="0"/>
        <v>250</v>
      </c>
      <c r="T34" s="14"/>
    </row>
    <row r="35" spans="1:20" ht="20.25" customHeight="1" x14ac:dyDescent="0.15">
      <c r="A35" s="14"/>
      <c r="B35" s="66"/>
      <c r="C35" s="20" t="s">
        <v>31</v>
      </c>
      <c r="D35" s="26"/>
      <c r="E35" s="26"/>
      <c r="F35" s="26"/>
      <c r="G35" s="26"/>
      <c r="H35" s="26"/>
      <c r="I35" s="26"/>
      <c r="J35" s="26"/>
      <c r="K35" s="26"/>
      <c r="L35" s="26"/>
      <c r="M35" s="67"/>
      <c r="N35" s="68"/>
      <c r="O35" s="68"/>
      <c r="P35" s="67"/>
      <c r="Q35" s="16" cm="1">
        <f t="array" ref="Q35">SUM(D35:H35*K35)</f>
        <v>0</v>
      </c>
      <c r="R35" s="16" cm="1">
        <f t="array" ref="R35">SUM(I35:J35*L35)</f>
        <v>0</v>
      </c>
      <c r="S35" s="16">
        <f t="shared" si="0"/>
        <v>0</v>
      </c>
      <c r="T35" s="14"/>
    </row>
    <row r="36" spans="1:20" ht="20.25" customHeight="1" x14ac:dyDescent="0.15">
      <c r="A36" s="14"/>
      <c r="B36" s="66"/>
      <c r="C36" s="19" t="s">
        <v>28</v>
      </c>
      <c r="D36" s="25"/>
      <c r="E36" s="25"/>
      <c r="F36" s="25"/>
      <c r="G36" s="25"/>
      <c r="H36" s="25"/>
      <c r="I36" s="25"/>
      <c r="J36" s="25"/>
      <c r="K36" s="25"/>
      <c r="L36" s="25"/>
      <c r="M36" s="67" cm="1">
        <f t="array" ref="M36">(SUM(D36:H39*K36:K39)+SUM(I36:J39*L36:L39))/35.5</f>
        <v>0</v>
      </c>
      <c r="N36" s="68"/>
      <c r="O36" s="68"/>
      <c r="P36" s="67">
        <f t="shared" ref="P36" si="8">IFERROR(N36/O36, 0)</f>
        <v>0</v>
      </c>
      <c r="Q36" s="16" cm="1">
        <f t="array" ref="Q36">SUM(D36:H36*K36)</f>
        <v>0</v>
      </c>
      <c r="R36" s="16" cm="1">
        <f t="array" ref="R36">SUM(I36:J36*L36)</f>
        <v>0</v>
      </c>
      <c r="S36" s="16">
        <f t="shared" si="0"/>
        <v>0</v>
      </c>
      <c r="T36" s="14"/>
    </row>
    <row r="37" spans="1:20" ht="20.25" customHeight="1" x14ac:dyDescent="0.15">
      <c r="A37" s="14"/>
      <c r="B37" s="66"/>
      <c r="C37" s="20" t="s">
        <v>29</v>
      </c>
      <c r="D37" s="26"/>
      <c r="E37" s="26"/>
      <c r="F37" s="26"/>
      <c r="G37" s="26"/>
      <c r="H37" s="26"/>
      <c r="I37" s="26"/>
      <c r="J37" s="26"/>
      <c r="K37" s="26"/>
      <c r="L37" s="26"/>
      <c r="M37" s="67"/>
      <c r="N37" s="68"/>
      <c r="O37" s="68"/>
      <c r="P37" s="67"/>
      <c r="Q37" s="16" cm="1">
        <f t="array" ref="Q37">SUM(D37:H37*K37)</f>
        <v>0</v>
      </c>
      <c r="R37" s="16" cm="1">
        <f t="array" ref="R37">SUM(I37:J37*L37)</f>
        <v>0</v>
      </c>
      <c r="S37" s="16">
        <f t="shared" si="0"/>
        <v>0</v>
      </c>
      <c r="T37" s="14"/>
    </row>
    <row r="38" spans="1:20" ht="20.25" customHeight="1" x14ac:dyDescent="0.15">
      <c r="A38" s="14"/>
      <c r="B38" s="66"/>
      <c r="C38" s="20" t="s">
        <v>30</v>
      </c>
      <c r="D38" s="26"/>
      <c r="E38" s="26"/>
      <c r="F38" s="26"/>
      <c r="G38" s="26"/>
      <c r="H38" s="26"/>
      <c r="I38" s="26"/>
      <c r="J38" s="26"/>
      <c r="K38" s="26"/>
      <c r="L38" s="26"/>
      <c r="M38" s="67"/>
      <c r="N38" s="68"/>
      <c r="O38" s="68"/>
      <c r="P38" s="67"/>
      <c r="Q38" s="16" cm="1">
        <f t="array" ref="Q38">SUM(D38:H38*K38)</f>
        <v>0</v>
      </c>
      <c r="R38" s="16" cm="1">
        <f t="array" ref="R38">SUM(I38:J38*L38)</f>
        <v>0</v>
      </c>
      <c r="S38" s="16">
        <f t="shared" si="0"/>
        <v>0</v>
      </c>
      <c r="T38" s="14"/>
    </row>
    <row r="39" spans="1:20" ht="20.25" customHeight="1" x14ac:dyDescent="0.15">
      <c r="A39" s="14"/>
      <c r="B39" s="66"/>
      <c r="C39" s="20" t="s">
        <v>31</v>
      </c>
      <c r="D39" s="26"/>
      <c r="E39" s="26"/>
      <c r="F39" s="26"/>
      <c r="G39" s="26"/>
      <c r="H39" s="26"/>
      <c r="I39" s="26"/>
      <c r="J39" s="26"/>
      <c r="K39" s="26"/>
      <c r="L39" s="26"/>
      <c r="M39" s="67"/>
      <c r="N39" s="68"/>
      <c r="O39" s="68"/>
      <c r="P39" s="67"/>
      <c r="Q39" s="16" cm="1">
        <f t="array" ref="Q39">SUM(D39:H39*K39)</f>
        <v>0</v>
      </c>
      <c r="R39" s="16" cm="1">
        <f t="array" ref="R39">SUM(I39:J39*L39)</f>
        <v>0</v>
      </c>
      <c r="S39" s="16">
        <f t="shared" si="0"/>
        <v>0</v>
      </c>
      <c r="T39" s="14"/>
    </row>
    <row r="40" spans="1:20" ht="20.25" customHeight="1" x14ac:dyDescent="0.15">
      <c r="A40" s="14"/>
      <c r="B40" s="66"/>
      <c r="C40" s="19" t="s">
        <v>28</v>
      </c>
      <c r="D40" s="25"/>
      <c r="E40" s="25"/>
      <c r="F40" s="25"/>
      <c r="G40" s="25"/>
      <c r="H40" s="25"/>
      <c r="I40" s="25"/>
      <c r="J40" s="25"/>
      <c r="K40" s="25"/>
      <c r="L40" s="25"/>
      <c r="M40" s="67" cm="1">
        <f t="array" ref="M40">(SUM(D40:H43*K40:K43)+SUM(I40:J43*L40:L43))/35.5</f>
        <v>0</v>
      </c>
      <c r="N40" s="68"/>
      <c r="O40" s="68"/>
      <c r="P40" s="67">
        <f t="shared" ref="P40" si="9">IFERROR(N40/O40, 0)</f>
        <v>0</v>
      </c>
      <c r="Q40" s="16" cm="1">
        <f t="array" ref="Q40">SUM(D40:H40*K40)</f>
        <v>0</v>
      </c>
      <c r="R40" s="16" cm="1">
        <f t="array" ref="R40">SUM(I40:J40*L40)</f>
        <v>0</v>
      </c>
      <c r="S40" s="16">
        <f t="shared" si="0"/>
        <v>0</v>
      </c>
      <c r="T40" s="14"/>
    </row>
    <row r="41" spans="1:20" ht="20.25" customHeight="1" x14ac:dyDescent="0.15">
      <c r="A41" s="14"/>
      <c r="B41" s="66"/>
      <c r="C41" s="20" t="s">
        <v>29</v>
      </c>
      <c r="D41" s="26"/>
      <c r="E41" s="26"/>
      <c r="F41" s="26"/>
      <c r="G41" s="26"/>
      <c r="H41" s="26"/>
      <c r="I41" s="26"/>
      <c r="J41" s="26"/>
      <c r="K41" s="26"/>
      <c r="L41" s="26"/>
      <c r="M41" s="67"/>
      <c r="N41" s="68"/>
      <c r="O41" s="68"/>
      <c r="P41" s="67"/>
      <c r="Q41" s="16" cm="1">
        <f t="array" ref="Q41">SUM(D41:H41*K41)</f>
        <v>0</v>
      </c>
      <c r="R41" s="16" cm="1">
        <f t="array" ref="R41">SUM(I41:J41*L41)</f>
        <v>0</v>
      </c>
      <c r="S41" s="16">
        <f t="shared" si="0"/>
        <v>0</v>
      </c>
      <c r="T41" s="14"/>
    </row>
    <row r="42" spans="1:20" ht="20.25" customHeight="1" x14ac:dyDescent="0.15">
      <c r="A42" s="14"/>
      <c r="B42" s="66"/>
      <c r="C42" s="20" t="s">
        <v>30</v>
      </c>
      <c r="D42" s="26"/>
      <c r="E42" s="26"/>
      <c r="F42" s="26"/>
      <c r="G42" s="26"/>
      <c r="H42" s="26"/>
      <c r="I42" s="26"/>
      <c r="J42" s="26"/>
      <c r="K42" s="26"/>
      <c r="L42" s="26"/>
      <c r="M42" s="67"/>
      <c r="N42" s="68"/>
      <c r="O42" s="68"/>
      <c r="P42" s="67"/>
      <c r="Q42" s="16" cm="1">
        <f t="array" ref="Q42">SUM(D42:H42*K42)</f>
        <v>0</v>
      </c>
      <c r="R42" s="16" cm="1">
        <f t="array" ref="R42">SUM(I42:J42*L42)</f>
        <v>0</v>
      </c>
      <c r="S42" s="16">
        <f t="shared" si="0"/>
        <v>0</v>
      </c>
      <c r="T42" s="14"/>
    </row>
    <row r="43" spans="1:20" ht="20.25" customHeight="1" x14ac:dyDescent="0.15">
      <c r="A43" s="14"/>
      <c r="B43" s="66"/>
      <c r="C43" s="20" t="s">
        <v>31</v>
      </c>
      <c r="D43" s="26"/>
      <c r="E43" s="26"/>
      <c r="F43" s="26"/>
      <c r="G43" s="26"/>
      <c r="H43" s="26"/>
      <c r="I43" s="26"/>
      <c r="J43" s="26"/>
      <c r="K43" s="26"/>
      <c r="L43" s="26"/>
      <c r="M43" s="67"/>
      <c r="N43" s="68"/>
      <c r="O43" s="68"/>
      <c r="P43" s="67"/>
      <c r="Q43" s="16" cm="1">
        <f t="array" ref="Q43">SUM(D43:H43*K43)</f>
        <v>0</v>
      </c>
      <c r="R43" s="16" cm="1">
        <f t="array" ref="R43">SUM(I43:J43*L43)</f>
        <v>0</v>
      </c>
      <c r="S43" s="16">
        <f t="shared" si="0"/>
        <v>0</v>
      </c>
      <c r="T43" s="14"/>
    </row>
    <row r="44" spans="1:20" ht="20.25" customHeight="1" x14ac:dyDescent="0.15">
      <c r="A44" s="14"/>
      <c r="B44" s="66"/>
      <c r="C44" s="19" t="s">
        <v>28</v>
      </c>
      <c r="D44" s="25"/>
      <c r="E44" s="25"/>
      <c r="F44" s="25"/>
      <c r="G44" s="25"/>
      <c r="H44" s="25"/>
      <c r="I44" s="25"/>
      <c r="J44" s="25"/>
      <c r="K44" s="25"/>
      <c r="L44" s="25"/>
      <c r="M44" s="67" cm="1">
        <f t="array" ref="M44">(SUM(D44:H47*K44:K47)+SUM(I44:J47*L44:L47))/35.5</f>
        <v>0</v>
      </c>
      <c r="N44" s="68"/>
      <c r="O44" s="68"/>
      <c r="P44" s="67">
        <f t="shared" ref="P44" si="10">IFERROR(N44/O44, 0)</f>
        <v>0</v>
      </c>
      <c r="Q44" s="16" cm="1">
        <f t="array" ref="Q44">SUM(D44:H44*K44)</f>
        <v>0</v>
      </c>
      <c r="R44" s="16" cm="1">
        <f t="array" ref="R44">SUM(I44:J44*L44)</f>
        <v>0</v>
      </c>
      <c r="S44" s="16">
        <f t="shared" si="0"/>
        <v>0</v>
      </c>
      <c r="T44" s="14"/>
    </row>
    <row r="45" spans="1:20" ht="20.25" customHeight="1" x14ac:dyDescent="0.15">
      <c r="A45" s="14"/>
      <c r="B45" s="66"/>
      <c r="C45" s="20" t="s">
        <v>29</v>
      </c>
      <c r="D45" s="26"/>
      <c r="E45" s="26"/>
      <c r="F45" s="26"/>
      <c r="G45" s="26"/>
      <c r="H45" s="26"/>
      <c r="I45" s="26"/>
      <c r="J45" s="26"/>
      <c r="K45" s="26"/>
      <c r="L45" s="26"/>
      <c r="M45" s="67"/>
      <c r="N45" s="68"/>
      <c r="O45" s="68"/>
      <c r="P45" s="67"/>
      <c r="Q45" s="16" cm="1">
        <f t="array" ref="Q45">SUM(D45:H45*K45)</f>
        <v>0</v>
      </c>
      <c r="R45" s="16" cm="1">
        <f t="array" ref="R45">SUM(I45:J45*L45)</f>
        <v>0</v>
      </c>
      <c r="S45" s="16">
        <f t="shared" si="0"/>
        <v>0</v>
      </c>
      <c r="T45" s="14"/>
    </row>
    <row r="46" spans="1:20" ht="20.25" customHeight="1" x14ac:dyDescent="0.15">
      <c r="A46" s="14"/>
      <c r="B46" s="66"/>
      <c r="C46" s="20" t="s">
        <v>30</v>
      </c>
      <c r="D46" s="26"/>
      <c r="E46" s="26"/>
      <c r="F46" s="26"/>
      <c r="G46" s="26"/>
      <c r="H46" s="26"/>
      <c r="I46" s="26"/>
      <c r="J46" s="26"/>
      <c r="K46" s="26"/>
      <c r="L46" s="26"/>
      <c r="M46" s="67"/>
      <c r="N46" s="68"/>
      <c r="O46" s="68"/>
      <c r="P46" s="67"/>
      <c r="Q46" s="16" cm="1">
        <f t="array" ref="Q46">SUM(D46:H46*K46)</f>
        <v>0</v>
      </c>
      <c r="R46" s="16" cm="1">
        <f t="array" ref="R46">SUM(I46:J46*L46)</f>
        <v>0</v>
      </c>
      <c r="S46" s="16">
        <f t="shared" si="0"/>
        <v>0</v>
      </c>
      <c r="T46" s="14"/>
    </row>
    <row r="47" spans="1:20" ht="20.25" customHeight="1" x14ac:dyDescent="0.15">
      <c r="A47" s="14"/>
      <c r="B47" s="66"/>
      <c r="C47" s="20" t="s">
        <v>31</v>
      </c>
      <c r="D47" s="26"/>
      <c r="E47" s="26"/>
      <c r="F47" s="26"/>
      <c r="G47" s="26"/>
      <c r="H47" s="26"/>
      <c r="I47" s="26"/>
      <c r="J47" s="26"/>
      <c r="K47" s="26"/>
      <c r="L47" s="26"/>
      <c r="M47" s="67"/>
      <c r="N47" s="68"/>
      <c r="O47" s="68"/>
      <c r="P47" s="67"/>
      <c r="Q47" s="16" cm="1">
        <f t="array" ref="Q47">SUM(D47:H47*K47)</f>
        <v>0</v>
      </c>
      <c r="R47" s="16" cm="1">
        <f t="array" ref="R47">SUM(I47:J47*L47)</f>
        <v>0</v>
      </c>
      <c r="S47" s="16">
        <f t="shared" si="0"/>
        <v>0</v>
      </c>
      <c r="T47" s="14"/>
    </row>
    <row r="48" spans="1:20" ht="20.25" customHeight="1" x14ac:dyDescent="0.15">
      <c r="A48" s="14"/>
      <c r="B48" s="66"/>
      <c r="C48" s="19" t="s">
        <v>28</v>
      </c>
      <c r="D48" s="25"/>
      <c r="E48" s="25"/>
      <c r="F48" s="25"/>
      <c r="G48" s="25"/>
      <c r="H48" s="25"/>
      <c r="I48" s="25"/>
      <c r="J48" s="25"/>
      <c r="K48" s="25"/>
      <c r="L48" s="25"/>
      <c r="M48" s="67" cm="1">
        <f t="array" ref="M48">(SUM(D48:H51*K48:K51)+SUM(I48:J51*L48:L51))/35.5</f>
        <v>0</v>
      </c>
      <c r="N48" s="68"/>
      <c r="O48" s="68">
        <v>24</v>
      </c>
      <c r="P48" s="67">
        <f t="shared" ref="P48" si="11">IFERROR(N48/O48, 0)</f>
        <v>0</v>
      </c>
      <c r="Q48" s="16" cm="1">
        <f t="array" ref="Q48">SUM(D48:H48*K48)</f>
        <v>0</v>
      </c>
      <c r="R48" s="16" cm="1">
        <f t="array" ref="R48">SUM(I48:J48*L48)</f>
        <v>0</v>
      </c>
      <c r="S48" s="16">
        <f t="shared" si="0"/>
        <v>0</v>
      </c>
      <c r="T48" s="14"/>
    </row>
    <row r="49" spans="1:20" ht="20.25" customHeight="1" x14ac:dyDescent="0.15">
      <c r="A49" s="14"/>
      <c r="B49" s="66"/>
      <c r="C49" s="20" t="s">
        <v>29</v>
      </c>
      <c r="D49" s="26"/>
      <c r="E49" s="26"/>
      <c r="F49" s="26"/>
      <c r="G49" s="26"/>
      <c r="H49" s="26"/>
      <c r="I49" s="26"/>
      <c r="J49" s="26"/>
      <c r="K49" s="26"/>
      <c r="L49" s="26"/>
      <c r="M49" s="67"/>
      <c r="N49" s="68"/>
      <c r="O49" s="68"/>
      <c r="P49" s="67"/>
      <c r="Q49" s="16" cm="1">
        <f t="array" ref="Q49">SUM(D49:H49*K49)</f>
        <v>0</v>
      </c>
      <c r="R49" s="16" cm="1">
        <f t="array" ref="R49">SUM(I49:J49*L49)</f>
        <v>0</v>
      </c>
      <c r="S49" s="16">
        <f t="shared" si="0"/>
        <v>0</v>
      </c>
      <c r="T49" s="14"/>
    </row>
    <row r="50" spans="1:20" ht="20.25" customHeight="1" x14ac:dyDescent="0.15">
      <c r="A50" s="14"/>
      <c r="B50" s="66"/>
      <c r="C50" s="20" t="s">
        <v>30</v>
      </c>
      <c r="D50" s="26"/>
      <c r="E50" s="26"/>
      <c r="F50" s="26"/>
      <c r="G50" s="26"/>
      <c r="H50" s="26"/>
      <c r="I50" s="26"/>
      <c r="J50" s="26"/>
      <c r="K50" s="26"/>
      <c r="L50" s="26"/>
      <c r="M50" s="67"/>
      <c r="N50" s="68"/>
      <c r="O50" s="68"/>
      <c r="P50" s="67"/>
      <c r="Q50" s="16" cm="1">
        <f t="array" ref="Q50">SUM(D50:H50*K50)</f>
        <v>0</v>
      </c>
      <c r="R50" s="16" cm="1">
        <f t="array" ref="R50">SUM(I50:J50*L50)</f>
        <v>0</v>
      </c>
      <c r="S50" s="16">
        <f t="shared" si="0"/>
        <v>0</v>
      </c>
      <c r="T50" s="14"/>
    </row>
    <row r="51" spans="1:20" ht="20.25" customHeight="1" x14ac:dyDescent="0.15">
      <c r="A51" s="14"/>
      <c r="B51" s="66"/>
      <c r="C51" s="20" t="s">
        <v>31</v>
      </c>
      <c r="D51" s="26"/>
      <c r="E51" s="26"/>
      <c r="F51" s="26"/>
      <c r="G51" s="26"/>
      <c r="H51" s="26"/>
      <c r="I51" s="26"/>
      <c r="J51" s="26"/>
      <c r="K51" s="26"/>
      <c r="L51" s="26"/>
      <c r="M51" s="67"/>
      <c r="N51" s="68"/>
      <c r="O51" s="68"/>
      <c r="P51" s="67"/>
      <c r="Q51" s="16" cm="1">
        <f t="array" ref="Q51">SUM(D51:H51*K51)</f>
        <v>0</v>
      </c>
      <c r="R51" s="16" cm="1">
        <f t="array" ref="R51">SUM(I51:J51*L51)</f>
        <v>0</v>
      </c>
      <c r="S51" s="16">
        <f t="shared" si="0"/>
        <v>0</v>
      </c>
      <c r="T51" s="14"/>
    </row>
    <row r="52" spans="1:20" ht="20.25" customHeight="1" x14ac:dyDescent="0.15">
      <c r="A52" s="14"/>
      <c r="B52" s="66"/>
      <c r="C52" s="19" t="s">
        <v>28</v>
      </c>
      <c r="D52" s="25"/>
      <c r="E52" s="25"/>
      <c r="F52" s="25"/>
      <c r="G52" s="25"/>
      <c r="H52" s="25"/>
      <c r="I52" s="25"/>
      <c r="J52" s="25"/>
      <c r="K52" s="25"/>
      <c r="L52" s="25"/>
      <c r="M52" s="67" cm="1">
        <f t="array" ref="M52">(SUM(D52:H55*K52:K55)+SUM(I52:J55*L52:L55))/35.5</f>
        <v>0</v>
      </c>
      <c r="N52" s="68"/>
      <c r="O52" s="68"/>
      <c r="P52" s="67">
        <f t="shared" ref="P52" si="12">IFERROR(N52/O52, 0)</f>
        <v>0</v>
      </c>
      <c r="Q52" s="16" cm="1">
        <f t="array" ref="Q52">SUM(D52:H52*K52)</f>
        <v>0</v>
      </c>
      <c r="R52" s="16" cm="1">
        <f t="array" ref="R52">SUM(I52:J52*L52)</f>
        <v>0</v>
      </c>
      <c r="S52" s="16">
        <f t="shared" si="0"/>
        <v>0</v>
      </c>
      <c r="T52" s="14"/>
    </row>
    <row r="53" spans="1:20" ht="20.25" customHeight="1" x14ac:dyDescent="0.15">
      <c r="A53" s="14"/>
      <c r="B53" s="66"/>
      <c r="C53" s="20" t="s">
        <v>29</v>
      </c>
      <c r="D53" s="26"/>
      <c r="E53" s="26"/>
      <c r="F53" s="26"/>
      <c r="G53" s="26"/>
      <c r="H53" s="26"/>
      <c r="I53" s="26"/>
      <c r="J53" s="26"/>
      <c r="K53" s="26"/>
      <c r="L53" s="26"/>
      <c r="M53" s="67"/>
      <c r="N53" s="68"/>
      <c r="O53" s="68"/>
      <c r="P53" s="67"/>
      <c r="Q53" s="16" cm="1">
        <f t="array" ref="Q53">SUM(D53:H53*K53)</f>
        <v>0</v>
      </c>
      <c r="R53" s="16" cm="1">
        <f t="array" ref="R53">SUM(I53:J53*L53)</f>
        <v>0</v>
      </c>
      <c r="S53" s="16">
        <f t="shared" si="0"/>
        <v>0</v>
      </c>
      <c r="T53" s="14"/>
    </row>
    <row r="54" spans="1:20" ht="20.25" customHeight="1" x14ac:dyDescent="0.15">
      <c r="A54" s="14"/>
      <c r="B54" s="66"/>
      <c r="C54" s="20" t="s">
        <v>30</v>
      </c>
      <c r="D54" s="26"/>
      <c r="E54" s="26"/>
      <c r="F54" s="26"/>
      <c r="G54" s="26"/>
      <c r="H54" s="26"/>
      <c r="I54" s="26"/>
      <c r="J54" s="26"/>
      <c r="K54" s="26"/>
      <c r="L54" s="26"/>
      <c r="M54" s="67"/>
      <c r="N54" s="68"/>
      <c r="O54" s="68"/>
      <c r="P54" s="67"/>
      <c r="Q54" s="16" cm="1">
        <f t="array" ref="Q54">SUM(D54:H54*K54)</f>
        <v>0</v>
      </c>
      <c r="R54" s="16" cm="1">
        <f t="array" ref="R54">SUM(I54:J54*L54)</f>
        <v>0</v>
      </c>
      <c r="S54" s="16">
        <f t="shared" si="0"/>
        <v>0</v>
      </c>
      <c r="T54" s="14"/>
    </row>
    <row r="55" spans="1:20" ht="20.25" customHeight="1" x14ac:dyDescent="0.15">
      <c r="A55" s="14"/>
      <c r="B55" s="66"/>
      <c r="C55" s="20" t="s">
        <v>31</v>
      </c>
      <c r="D55" s="26"/>
      <c r="E55" s="26"/>
      <c r="F55" s="26"/>
      <c r="G55" s="26"/>
      <c r="H55" s="26"/>
      <c r="I55" s="26"/>
      <c r="J55" s="26"/>
      <c r="K55" s="26"/>
      <c r="L55" s="26"/>
      <c r="M55" s="67"/>
      <c r="N55" s="68"/>
      <c r="O55" s="68"/>
      <c r="P55" s="67"/>
      <c r="Q55" s="16" cm="1">
        <f t="array" ref="Q55">SUM(D55:H55*K55)</f>
        <v>0</v>
      </c>
      <c r="R55" s="16" cm="1">
        <f t="array" ref="R55">SUM(I55:J55*L55)</f>
        <v>0</v>
      </c>
      <c r="S55" s="16">
        <f t="shared" si="0"/>
        <v>0</v>
      </c>
      <c r="T55" s="14"/>
    </row>
    <row r="56" spans="1:20" ht="20.25" customHeight="1" x14ac:dyDescent="0.15">
      <c r="A56" s="14"/>
      <c r="B56" s="66"/>
      <c r="C56" s="19" t="s">
        <v>28</v>
      </c>
      <c r="D56" s="25"/>
      <c r="E56" s="25"/>
      <c r="F56" s="25"/>
      <c r="G56" s="25"/>
      <c r="H56" s="25"/>
      <c r="I56" s="25"/>
      <c r="J56" s="25"/>
      <c r="K56" s="25"/>
      <c r="L56" s="25"/>
      <c r="M56" s="67" cm="1">
        <f t="array" ref="M56">(SUM(D56:H59*K56:K59)+SUM(I56:J59*L56:L59))/35.5</f>
        <v>0</v>
      </c>
      <c r="N56" s="68"/>
      <c r="O56" s="68"/>
      <c r="P56" s="67">
        <f t="shared" ref="P56" si="13">IFERROR(N56/O56, 0)</f>
        <v>0</v>
      </c>
      <c r="Q56" s="16" cm="1">
        <f t="array" ref="Q56">SUM(D56:H56*K56)</f>
        <v>0</v>
      </c>
      <c r="R56" s="16" cm="1">
        <f t="array" ref="R56">SUM(I56:J56*L56)</f>
        <v>0</v>
      </c>
      <c r="S56" s="16">
        <f t="shared" si="0"/>
        <v>0</v>
      </c>
      <c r="T56" s="14"/>
    </row>
    <row r="57" spans="1:20" ht="20.25" customHeight="1" x14ac:dyDescent="0.15">
      <c r="A57" s="14"/>
      <c r="B57" s="66"/>
      <c r="C57" s="20" t="s">
        <v>29</v>
      </c>
      <c r="D57" s="26"/>
      <c r="E57" s="26"/>
      <c r="F57" s="26"/>
      <c r="G57" s="26"/>
      <c r="H57" s="26"/>
      <c r="I57" s="26"/>
      <c r="J57" s="26"/>
      <c r="K57" s="26"/>
      <c r="L57" s="26"/>
      <c r="M57" s="67"/>
      <c r="N57" s="68"/>
      <c r="O57" s="68"/>
      <c r="P57" s="67"/>
      <c r="Q57" s="16" cm="1">
        <f t="array" ref="Q57">SUM(D57:H57*K57)</f>
        <v>0</v>
      </c>
      <c r="R57" s="16" cm="1">
        <f t="array" ref="R57">SUM(I57:J57*L57)</f>
        <v>0</v>
      </c>
      <c r="S57" s="16">
        <f t="shared" si="0"/>
        <v>0</v>
      </c>
      <c r="T57" s="14"/>
    </row>
    <row r="58" spans="1:20" ht="20.25" customHeight="1" x14ac:dyDescent="0.15">
      <c r="A58" s="14"/>
      <c r="B58" s="66"/>
      <c r="C58" s="20" t="s">
        <v>30</v>
      </c>
      <c r="D58" s="26"/>
      <c r="E58" s="26"/>
      <c r="F58" s="26"/>
      <c r="G58" s="26"/>
      <c r="H58" s="26"/>
      <c r="I58" s="26"/>
      <c r="J58" s="26"/>
      <c r="K58" s="26"/>
      <c r="L58" s="26"/>
      <c r="M58" s="67"/>
      <c r="N58" s="68"/>
      <c r="O58" s="68"/>
      <c r="P58" s="67"/>
      <c r="Q58" s="16" cm="1">
        <f t="array" ref="Q58">SUM(D58:H58*K58)</f>
        <v>0</v>
      </c>
      <c r="R58" s="16" cm="1">
        <f t="array" ref="R58">SUM(I58:J58*L58)</f>
        <v>0</v>
      </c>
      <c r="S58" s="16">
        <f t="shared" si="0"/>
        <v>0</v>
      </c>
      <c r="T58" s="14"/>
    </row>
    <row r="59" spans="1:20" ht="20.25" customHeight="1" x14ac:dyDescent="0.15">
      <c r="A59" s="14"/>
      <c r="B59" s="66"/>
      <c r="C59" s="20" t="s">
        <v>31</v>
      </c>
      <c r="D59" s="26"/>
      <c r="E59" s="26"/>
      <c r="F59" s="26"/>
      <c r="G59" s="26"/>
      <c r="H59" s="26"/>
      <c r="I59" s="26"/>
      <c r="J59" s="26"/>
      <c r="K59" s="26"/>
      <c r="L59" s="26"/>
      <c r="M59" s="67"/>
      <c r="N59" s="68"/>
      <c r="O59" s="68"/>
      <c r="P59" s="67"/>
      <c r="Q59" s="16" cm="1">
        <f t="array" ref="Q59">SUM(D59:H59*K59)</f>
        <v>0</v>
      </c>
      <c r="R59" s="16" cm="1">
        <f t="array" ref="R59">SUM(I59:J59*L59)</f>
        <v>0</v>
      </c>
      <c r="S59" s="16">
        <f t="shared" si="0"/>
        <v>0</v>
      </c>
      <c r="T59" s="14"/>
    </row>
    <row r="60" spans="1:20" ht="20.25" customHeight="1" x14ac:dyDescent="0.15">
      <c r="A60" s="14"/>
      <c r="B60" s="66"/>
      <c r="C60" s="19" t="s">
        <v>28</v>
      </c>
      <c r="D60" s="25"/>
      <c r="E60" s="25"/>
      <c r="F60" s="25"/>
      <c r="G60" s="25"/>
      <c r="H60" s="25"/>
      <c r="I60" s="25"/>
      <c r="J60" s="25"/>
      <c r="K60" s="25"/>
      <c r="L60" s="25"/>
      <c r="M60" s="67" cm="1">
        <f t="array" ref="M60">(SUM(D60:H63*K60:K63)+SUM(I60:J63*L60:L63))/35.5</f>
        <v>0</v>
      </c>
      <c r="N60" s="68"/>
      <c r="O60" s="68"/>
      <c r="P60" s="67">
        <f t="shared" ref="P60" si="14">IFERROR(N60/O60, 0)</f>
        <v>0</v>
      </c>
      <c r="Q60" s="16" cm="1">
        <f t="array" ref="Q60">SUM(D60:H60*K60)</f>
        <v>0</v>
      </c>
      <c r="R60" s="16" cm="1">
        <f t="array" ref="R60">SUM(I60:J60*L60)</f>
        <v>0</v>
      </c>
      <c r="S60" s="16">
        <f t="shared" si="0"/>
        <v>0</v>
      </c>
      <c r="T60" s="14"/>
    </row>
    <row r="61" spans="1:20" ht="20.25" customHeight="1" x14ac:dyDescent="0.15">
      <c r="A61" s="14"/>
      <c r="B61" s="66"/>
      <c r="C61" s="20" t="s">
        <v>29</v>
      </c>
      <c r="D61" s="26"/>
      <c r="E61" s="26"/>
      <c r="F61" s="26"/>
      <c r="G61" s="26"/>
      <c r="H61" s="26"/>
      <c r="I61" s="26"/>
      <c r="J61" s="26"/>
      <c r="K61" s="26"/>
      <c r="L61" s="26"/>
      <c r="M61" s="67"/>
      <c r="N61" s="68"/>
      <c r="O61" s="68"/>
      <c r="P61" s="67"/>
      <c r="Q61" s="16" cm="1">
        <f t="array" ref="Q61">SUM(D61:H61*K61)</f>
        <v>0</v>
      </c>
      <c r="R61" s="16" cm="1">
        <f t="array" ref="R61">SUM(I61:J61*L61)</f>
        <v>0</v>
      </c>
      <c r="S61" s="16">
        <f t="shared" si="0"/>
        <v>0</v>
      </c>
      <c r="T61" s="14"/>
    </row>
    <row r="62" spans="1:20" ht="20.25" customHeight="1" x14ac:dyDescent="0.15">
      <c r="A62" s="14"/>
      <c r="B62" s="66"/>
      <c r="C62" s="20" t="s">
        <v>30</v>
      </c>
      <c r="D62" s="26"/>
      <c r="E62" s="26"/>
      <c r="F62" s="26"/>
      <c r="G62" s="26"/>
      <c r="H62" s="26"/>
      <c r="I62" s="26"/>
      <c r="J62" s="26"/>
      <c r="K62" s="26"/>
      <c r="L62" s="26"/>
      <c r="M62" s="67"/>
      <c r="N62" s="68"/>
      <c r="O62" s="68"/>
      <c r="P62" s="67"/>
      <c r="Q62" s="16" cm="1">
        <f t="array" ref="Q62">SUM(D62:H62*K62)</f>
        <v>0</v>
      </c>
      <c r="R62" s="16" cm="1">
        <f t="array" ref="R62">SUM(I62:J62*L62)</f>
        <v>0</v>
      </c>
      <c r="S62" s="16">
        <f t="shared" si="0"/>
        <v>0</v>
      </c>
      <c r="T62" s="14"/>
    </row>
    <row r="63" spans="1:20" ht="20.25" customHeight="1" x14ac:dyDescent="0.15">
      <c r="A63" s="14"/>
      <c r="B63" s="66"/>
      <c r="C63" s="20" t="s">
        <v>31</v>
      </c>
      <c r="D63" s="26"/>
      <c r="E63" s="26"/>
      <c r="F63" s="26"/>
      <c r="G63" s="26"/>
      <c r="H63" s="26"/>
      <c r="I63" s="26"/>
      <c r="J63" s="26"/>
      <c r="K63" s="26"/>
      <c r="L63" s="26"/>
      <c r="M63" s="67"/>
      <c r="N63" s="68"/>
      <c r="O63" s="68"/>
      <c r="P63" s="67"/>
      <c r="Q63" s="16" cm="1">
        <f t="array" ref="Q63">SUM(D63:H63*K63)</f>
        <v>0</v>
      </c>
      <c r="R63" s="16" cm="1">
        <f t="array" ref="R63">SUM(I63:J63*L63)</f>
        <v>0</v>
      </c>
      <c r="S63" s="16">
        <f t="shared" si="0"/>
        <v>0</v>
      </c>
      <c r="T63" s="14"/>
    </row>
    <row r="64" spans="1:20" ht="20.25" customHeight="1" x14ac:dyDescent="0.15">
      <c r="A64" s="14"/>
      <c r="B64" s="66"/>
      <c r="C64" s="19" t="s">
        <v>28</v>
      </c>
      <c r="D64" s="25"/>
      <c r="E64" s="25"/>
      <c r="F64" s="25"/>
      <c r="G64" s="25"/>
      <c r="H64" s="25"/>
      <c r="I64" s="25"/>
      <c r="J64" s="25"/>
      <c r="K64" s="25"/>
      <c r="L64" s="25"/>
      <c r="M64" s="67" cm="1">
        <f t="array" ref="M64">(SUM(D64:H67*K64:K67)+SUM(I64:J67*L64:L67))/35.5</f>
        <v>0</v>
      </c>
      <c r="N64" s="68"/>
      <c r="O64" s="68"/>
      <c r="P64" s="67">
        <f t="shared" ref="P64" si="15">IFERROR(N64/O64, 0)</f>
        <v>0</v>
      </c>
      <c r="Q64" s="16" cm="1">
        <f t="array" ref="Q64">SUM(D64:H64*K64)</f>
        <v>0</v>
      </c>
      <c r="R64" s="16" cm="1">
        <f t="array" ref="R64">SUM(I64:J64*L64)</f>
        <v>0</v>
      </c>
      <c r="S64" s="16">
        <f t="shared" si="0"/>
        <v>0</v>
      </c>
      <c r="T64" s="14"/>
    </row>
    <row r="65" spans="1:20" ht="20.25" customHeight="1" x14ac:dyDescent="0.15">
      <c r="A65" s="14"/>
      <c r="B65" s="66"/>
      <c r="C65" s="20" t="s">
        <v>29</v>
      </c>
      <c r="D65" s="26"/>
      <c r="E65" s="26"/>
      <c r="F65" s="26"/>
      <c r="G65" s="26"/>
      <c r="H65" s="26"/>
      <c r="I65" s="26"/>
      <c r="J65" s="26"/>
      <c r="K65" s="26"/>
      <c r="L65" s="26"/>
      <c r="M65" s="67"/>
      <c r="N65" s="68"/>
      <c r="O65" s="68"/>
      <c r="P65" s="67"/>
      <c r="Q65" s="16" cm="1">
        <f t="array" ref="Q65">SUM(D65:H65*K65)</f>
        <v>0</v>
      </c>
      <c r="R65" s="16" cm="1">
        <f t="array" ref="R65">SUM(I65:J65*L65)</f>
        <v>0</v>
      </c>
      <c r="S65" s="16">
        <f t="shared" si="0"/>
        <v>0</v>
      </c>
      <c r="T65" s="14"/>
    </row>
    <row r="66" spans="1:20" ht="20.25" customHeight="1" x14ac:dyDescent="0.15">
      <c r="A66" s="14"/>
      <c r="B66" s="66"/>
      <c r="C66" s="20" t="s">
        <v>30</v>
      </c>
      <c r="D66" s="26"/>
      <c r="E66" s="26"/>
      <c r="F66" s="26"/>
      <c r="G66" s="26"/>
      <c r="H66" s="26"/>
      <c r="I66" s="26"/>
      <c r="J66" s="26"/>
      <c r="K66" s="26"/>
      <c r="L66" s="26"/>
      <c r="M66" s="67"/>
      <c r="N66" s="68"/>
      <c r="O66" s="68"/>
      <c r="P66" s="67"/>
      <c r="Q66" s="16" cm="1">
        <f t="array" ref="Q66">SUM(D66:H66*K66)</f>
        <v>0</v>
      </c>
      <c r="R66" s="16" cm="1">
        <f t="array" ref="R66">SUM(I66:J66*L66)</f>
        <v>0</v>
      </c>
      <c r="S66" s="16">
        <f t="shared" si="0"/>
        <v>0</v>
      </c>
      <c r="T66" s="14"/>
    </row>
    <row r="67" spans="1:20" ht="20.25" customHeight="1" x14ac:dyDescent="0.15">
      <c r="A67" s="14"/>
      <c r="B67" s="66"/>
      <c r="C67" s="20" t="s">
        <v>31</v>
      </c>
      <c r="D67" s="26"/>
      <c r="E67" s="26"/>
      <c r="F67" s="26"/>
      <c r="G67" s="26"/>
      <c r="H67" s="26"/>
      <c r="I67" s="26"/>
      <c r="J67" s="26"/>
      <c r="K67" s="26"/>
      <c r="L67" s="26"/>
      <c r="M67" s="67"/>
      <c r="N67" s="68"/>
      <c r="O67" s="68"/>
      <c r="P67" s="67"/>
      <c r="Q67" s="16" cm="1">
        <f t="array" ref="Q67">SUM(D67:H67*K67)</f>
        <v>0</v>
      </c>
      <c r="R67" s="16" cm="1">
        <f t="array" ref="R67">SUM(I67:J67*L67)</f>
        <v>0</v>
      </c>
      <c r="S67" s="16">
        <f t="shared" si="0"/>
        <v>0</v>
      </c>
      <c r="T67" s="14"/>
    </row>
    <row r="68" spans="1:20" ht="20.25" customHeight="1" x14ac:dyDescent="0.15">
      <c r="A68" s="14"/>
      <c r="B68" s="66"/>
      <c r="C68" s="19" t="s">
        <v>28</v>
      </c>
      <c r="D68" s="25"/>
      <c r="E68" s="25"/>
      <c r="F68" s="25"/>
      <c r="G68" s="25"/>
      <c r="H68" s="25"/>
      <c r="I68" s="25"/>
      <c r="J68" s="25"/>
      <c r="K68" s="25"/>
      <c r="L68" s="25"/>
      <c r="M68" s="67" cm="1">
        <f t="array" ref="M68">(SUM(D68:H71*K68:K71)+SUM(I68:J71*L68:L71))/35.5</f>
        <v>0</v>
      </c>
      <c r="N68" s="68"/>
      <c r="O68" s="68"/>
      <c r="P68" s="67">
        <f t="shared" ref="P68" si="16">IFERROR(N68/O68, 0)</f>
        <v>0</v>
      </c>
      <c r="Q68" s="16" cm="1">
        <f t="array" ref="Q68">SUM(D68:H68*K68)</f>
        <v>0</v>
      </c>
      <c r="R68" s="16" cm="1">
        <f t="array" ref="R68">SUM(I68:J68*L68)</f>
        <v>0</v>
      </c>
      <c r="S68" s="16">
        <f t="shared" si="0"/>
        <v>0</v>
      </c>
      <c r="T68" s="14"/>
    </row>
    <row r="69" spans="1:20" ht="20.25" customHeight="1" x14ac:dyDescent="0.15">
      <c r="A69" s="14"/>
      <c r="B69" s="66"/>
      <c r="C69" s="20" t="s">
        <v>29</v>
      </c>
      <c r="D69" s="26"/>
      <c r="E69" s="26"/>
      <c r="F69" s="26"/>
      <c r="G69" s="26"/>
      <c r="H69" s="26"/>
      <c r="I69" s="26"/>
      <c r="J69" s="26"/>
      <c r="K69" s="26"/>
      <c r="L69" s="26"/>
      <c r="M69" s="67"/>
      <c r="N69" s="68"/>
      <c r="O69" s="68"/>
      <c r="P69" s="67"/>
      <c r="Q69" s="16" cm="1">
        <f t="array" ref="Q69">SUM(D69:H69*K69)</f>
        <v>0</v>
      </c>
      <c r="R69" s="16" cm="1">
        <f t="array" ref="R69">SUM(I69:J69*L69)</f>
        <v>0</v>
      </c>
      <c r="S69" s="16">
        <f t="shared" ref="S69:S79" si="17">Q69+R69</f>
        <v>0</v>
      </c>
      <c r="T69" s="14"/>
    </row>
    <row r="70" spans="1:20" ht="20.25" customHeight="1" x14ac:dyDescent="0.15">
      <c r="A70" s="14"/>
      <c r="B70" s="66"/>
      <c r="C70" s="20" t="s">
        <v>30</v>
      </c>
      <c r="D70" s="26"/>
      <c r="E70" s="26"/>
      <c r="F70" s="26"/>
      <c r="G70" s="26"/>
      <c r="H70" s="26"/>
      <c r="I70" s="26"/>
      <c r="J70" s="26"/>
      <c r="K70" s="26"/>
      <c r="L70" s="26"/>
      <c r="M70" s="67"/>
      <c r="N70" s="68"/>
      <c r="O70" s="68"/>
      <c r="P70" s="67"/>
      <c r="Q70" s="16" cm="1">
        <f t="array" ref="Q70">SUM(D70:H70*K70)</f>
        <v>0</v>
      </c>
      <c r="R70" s="16" cm="1">
        <f t="array" ref="R70">SUM(I70:J70*L70)</f>
        <v>0</v>
      </c>
      <c r="S70" s="16">
        <f t="shared" si="17"/>
        <v>0</v>
      </c>
      <c r="T70" s="14"/>
    </row>
    <row r="71" spans="1:20" ht="20.25" customHeight="1" x14ac:dyDescent="0.15">
      <c r="A71" s="14"/>
      <c r="B71" s="66"/>
      <c r="C71" s="20" t="s">
        <v>31</v>
      </c>
      <c r="D71" s="26"/>
      <c r="E71" s="26"/>
      <c r="F71" s="26"/>
      <c r="G71" s="26"/>
      <c r="H71" s="26"/>
      <c r="I71" s="26"/>
      <c r="J71" s="26"/>
      <c r="K71" s="26"/>
      <c r="L71" s="26"/>
      <c r="M71" s="67"/>
      <c r="N71" s="68"/>
      <c r="O71" s="68"/>
      <c r="P71" s="67"/>
      <c r="Q71" s="16" cm="1">
        <f t="array" ref="Q71">SUM(D71:H71*K71)</f>
        <v>0</v>
      </c>
      <c r="R71" s="16" cm="1">
        <f t="array" ref="R71">SUM(I71:J71*L71)</f>
        <v>0</v>
      </c>
      <c r="S71" s="16">
        <f t="shared" si="17"/>
        <v>0</v>
      </c>
      <c r="T71" s="14"/>
    </row>
    <row r="72" spans="1:20" ht="20.25" customHeight="1" x14ac:dyDescent="0.15">
      <c r="A72" s="14"/>
      <c r="B72" s="66"/>
      <c r="C72" s="19" t="s">
        <v>28</v>
      </c>
      <c r="D72" s="25"/>
      <c r="E72" s="25"/>
      <c r="F72" s="25"/>
      <c r="G72" s="25"/>
      <c r="H72" s="25"/>
      <c r="I72" s="25"/>
      <c r="J72" s="25"/>
      <c r="K72" s="25"/>
      <c r="L72" s="25"/>
      <c r="M72" s="67" cm="1">
        <f t="array" ref="M72">(SUM(D72:H75*K72:K75)+SUM(I72:J75*L72:L75))/35.5</f>
        <v>0</v>
      </c>
      <c r="N72" s="68"/>
      <c r="O72" s="68"/>
      <c r="P72" s="67">
        <f t="shared" ref="P72" si="18">IFERROR(N72/O72, 0)</f>
        <v>0</v>
      </c>
      <c r="Q72" s="16" cm="1">
        <f t="array" ref="Q72">SUM(D72:H72*K72)</f>
        <v>0</v>
      </c>
      <c r="R72" s="16" cm="1">
        <f t="array" ref="R72">SUM(I72:J72*L72)</f>
        <v>0</v>
      </c>
      <c r="S72" s="16">
        <f t="shared" si="17"/>
        <v>0</v>
      </c>
      <c r="T72" s="14"/>
    </row>
    <row r="73" spans="1:20" ht="20.25" customHeight="1" x14ac:dyDescent="0.15">
      <c r="A73" s="14"/>
      <c r="B73" s="66"/>
      <c r="C73" s="20" t="s">
        <v>29</v>
      </c>
      <c r="D73" s="26"/>
      <c r="E73" s="26"/>
      <c r="F73" s="26"/>
      <c r="G73" s="26"/>
      <c r="H73" s="26"/>
      <c r="I73" s="26"/>
      <c r="J73" s="26"/>
      <c r="K73" s="26"/>
      <c r="L73" s="26"/>
      <c r="M73" s="67"/>
      <c r="N73" s="68"/>
      <c r="O73" s="68"/>
      <c r="P73" s="67"/>
      <c r="Q73" s="16" cm="1">
        <f t="array" ref="Q73">SUM(D73:H73*K73)</f>
        <v>0</v>
      </c>
      <c r="R73" s="16" cm="1">
        <f t="array" ref="R73">SUM(I73:J73*L73)</f>
        <v>0</v>
      </c>
      <c r="S73" s="16">
        <f t="shared" si="17"/>
        <v>0</v>
      </c>
      <c r="T73" s="14"/>
    </row>
    <row r="74" spans="1:20" ht="20.25" customHeight="1" x14ac:dyDescent="0.15">
      <c r="A74" s="14"/>
      <c r="B74" s="66"/>
      <c r="C74" s="20" t="s">
        <v>30</v>
      </c>
      <c r="D74" s="26"/>
      <c r="E74" s="26"/>
      <c r="F74" s="26"/>
      <c r="G74" s="26"/>
      <c r="H74" s="26"/>
      <c r="I74" s="26"/>
      <c r="J74" s="26"/>
      <c r="K74" s="26"/>
      <c r="L74" s="26"/>
      <c r="M74" s="67"/>
      <c r="N74" s="68"/>
      <c r="O74" s="68"/>
      <c r="P74" s="67"/>
      <c r="Q74" s="16" cm="1">
        <f t="array" ref="Q74">SUM(D74:H74*K74)</f>
        <v>0</v>
      </c>
      <c r="R74" s="16" cm="1">
        <f t="array" ref="R74">SUM(I74:J74*L74)</f>
        <v>0</v>
      </c>
      <c r="S74" s="16">
        <f t="shared" si="17"/>
        <v>0</v>
      </c>
      <c r="T74" s="14"/>
    </row>
    <row r="75" spans="1:20" ht="20.25" customHeight="1" x14ac:dyDescent="0.15">
      <c r="A75" s="14"/>
      <c r="B75" s="66"/>
      <c r="C75" s="20" t="s">
        <v>31</v>
      </c>
      <c r="D75" s="26"/>
      <c r="E75" s="26"/>
      <c r="F75" s="26"/>
      <c r="G75" s="26"/>
      <c r="H75" s="26"/>
      <c r="I75" s="26"/>
      <c r="J75" s="26"/>
      <c r="K75" s="26"/>
      <c r="L75" s="26"/>
      <c r="M75" s="67"/>
      <c r="N75" s="68"/>
      <c r="O75" s="68"/>
      <c r="P75" s="67"/>
      <c r="Q75" s="16" cm="1">
        <f t="array" ref="Q75">SUM(D75:H75*K75)</f>
        <v>0</v>
      </c>
      <c r="R75" s="16" cm="1">
        <f t="array" ref="R75">SUM(I75:J75*L75)</f>
        <v>0</v>
      </c>
      <c r="S75" s="16">
        <f t="shared" si="17"/>
        <v>0</v>
      </c>
      <c r="T75" s="14"/>
    </row>
    <row r="76" spans="1:20" ht="20.25" customHeight="1" x14ac:dyDescent="0.15">
      <c r="A76" s="14"/>
      <c r="B76" s="66"/>
      <c r="C76" s="19" t="s">
        <v>28</v>
      </c>
      <c r="D76" s="25"/>
      <c r="E76" s="25"/>
      <c r="F76" s="25"/>
      <c r="G76" s="25"/>
      <c r="H76" s="25"/>
      <c r="I76" s="25"/>
      <c r="J76" s="25"/>
      <c r="K76" s="25"/>
      <c r="L76" s="25"/>
      <c r="M76" s="67" cm="1">
        <f t="array" ref="M76">(SUM(D76:H79*K76:K79)+SUM(I76:J79*L76:L79))/35.5</f>
        <v>0</v>
      </c>
      <c r="N76" s="68"/>
      <c r="O76" s="68"/>
      <c r="P76" s="67">
        <f t="shared" ref="P76" si="19">IFERROR(N76/O76, 0)</f>
        <v>0</v>
      </c>
      <c r="Q76" s="16" cm="1">
        <f t="array" ref="Q76">SUM(D76:H76*K76)</f>
        <v>0</v>
      </c>
      <c r="R76" s="16" cm="1">
        <f t="array" ref="R76">SUM(I76:J76*L76)</f>
        <v>0</v>
      </c>
      <c r="S76" s="16">
        <f t="shared" si="17"/>
        <v>0</v>
      </c>
      <c r="T76" s="14"/>
    </row>
    <row r="77" spans="1:20" ht="20.25" customHeight="1" x14ac:dyDescent="0.15">
      <c r="A77" s="14"/>
      <c r="B77" s="66"/>
      <c r="C77" s="20" t="s">
        <v>29</v>
      </c>
      <c r="D77" s="26"/>
      <c r="E77" s="26"/>
      <c r="F77" s="26"/>
      <c r="G77" s="26"/>
      <c r="H77" s="26"/>
      <c r="I77" s="26"/>
      <c r="J77" s="26"/>
      <c r="K77" s="26"/>
      <c r="L77" s="26"/>
      <c r="M77" s="67"/>
      <c r="N77" s="68"/>
      <c r="O77" s="68"/>
      <c r="P77" s="67"/>
      <c r="Q77" s="16" cm="1">
        <f t="array" ref="Q77">SUM(D77:H77*K77)</f>
        <v>0</v>
      </c>
      <c r="R77" s="16" cm="1">
        <f t="array" ref="R77">SUM(I77:J77*L77)</f>
        <v>0</v>
      </c>
      <c r="S77" s="16">
        <f t="shared" si="17"/>
        <v>0</v>
      </c>
      <c r="T77" s="14"/>
    </row>
    <row r="78" spans="1:20" ht="20.25" customHeight="1" x14ac:dyDescent="0.15">
      <c r="A78" s="14"/>
      <c r="B78" s="66"/>
      <c r="C78" s="20" t="s">
        <v>30</v>
      </c>
      <c r="D78" s="26"/>
      <c r="E78" s="26"/>
      <c r="F78" s="26"/>
      <c r="G78" s="26"/>
      <c r="H78" s="26"/>
      <c r="I78" s="26"/>
      <c r="J78" s="26"/>
      <c r="K78" s="26"/>
      <c r="L78" s="26"/>
      <c r="M78" s="67"/>
      <c r="N78" s="68"/>
      <c r="O78" s="68"/>
      <c r="P78" s="67"/>
      <c r="Q78" s="16" cm="1">
        <f t="array" ref="Q78">SUM(D78:H78*K78)</f>
        <v>0</v>
      </c>
      <c r="R78" s="16" cm="1">
        <f t="array" ref="R78">SUM(I78:J78*L78)</f>
        <v>0</v>
      </c>
      <c r="S78" s="16">
        <f t="shared" si="17"/>
        <v>0</v>
      </c>
      <c r="T78" s="14"/>
    </row>
    <row r="79" spans="1:20" ht="20.25" customHeight="1" x14ac:dyDescent="0.15">
      <c r="A79" s="14"/>
      <c r="B79" s="66"/>
      <c r="C79" s="20" t="s">
        <v>31</v>
      </c>
      <c r="D79" s="26"/>
      <c r="E79" s="26"/>
      <c r="F79" s="26"/>
      <c r="G79" s="26"/>
      <c r="H79" s="26"/>
      <c r="I79" s="26"/>
      <c r="J79" s="26"/>
      <c r="K79" s="26"/>
      <c r="L79" s="26"/>
      <c r="M79" s="67"/>
      <c r="N79" s="68"/>
      <c r="O79" s="68"/>
      <c r="P79" s="67"/>
      <c r="Q79" s="16" cm="1">
        <f t="array" ref="Q79">SUM(D79:H79*K79)</f>
        <v>0</v>
      </c>
      <c r="R79" s="16" cm="1">
        <f t="array" ref="R79">SUM(I79:J79*L79)</f>
        <v>0</v>
      </c>
      <c r="S79" s="16">
        <f t="shared" si="17"/>
        <v>0</v>
      </c>
      <c r="T79" s="14"/>
    </row>
    <row r="80" spans="1:20" ht="20.25" customHeight="1" x14ac:dyDescent="0.15">
      <c r="A80" s="14"/>
      <c r="B80" s="66"/>
      <c r="C80" s="19" t="s">
        <v>28</v>
      </c>
      <c r="D80" s="25"/>
      <c r="E80" s="25"/>
      <c r="F80" s="25"/>
      <c r="G80" s="25"/>
      <c r="H80" s="25"/>
      <c r="I80" s="25"/>
      <c r="J80" s="25"/>
      <c r="K80" s="25"/>
      <c r="L80" s="25"/>
      <c r="M80" s="67" cm="1">
        <f t="array" ref="M80">(SUM(D80:H83*K80:K83)+SUM(I80:J83*L80:L83))/35.5</f>
        <v>0</v>
      </c>
      <c r="N80" s="68"/>
      <c r="O80" s="68"/>
      <c r="P80" s="67">
        <f t="shared" ref="P80" si="20">IFERROR(N80/O80, 0)</f>
        <v>0</v>
      </c>
      <c r="Q80" s="16" cm="1">
        <f t="array" ref="Q80">SUM(D80:H80*K80)</f>
        <v>0</v>
      </c>
      <c r="R80" s="16" cm="1">
        <f t="array" ref="R80">SUM(I80:J80*L80)</f>
        <v>0</v>
      </c>
      <c r="S80" s="16">
        <f t="shared" ref="S80:S123" si="21">Q80+R80</f>
        <v>0</v>
      </c>
      <c r="T80" s="14"/>
    </row>
    <row r="81" spans="1:20" ht="20.25" customHeight="1" x14ac:dyDescent="0.15">
      <c r="A81" s="14"/>
      <c r="B81" s="66"/>
      <c r="C81" s="20" t="s">
        <v>29</v>
      </c>
      <c r="D81" s="26"/>
      <c r="E81" s="26"/>
      <c r="F81" s="26"/>
      <c r="G81" s="26"/>
      <c r="H81" s="26"/>
      <c r="I81" s="26"/>
      <c r="J81" s="26"/>
      <c r="K81" s="26"/>
      <c r="L81" s="26"/>
      <c r="M81" s="67"/>
      <c r="N81" s="68"/>
      <c r="O81" s="68"/>
      <c r="P81" s="67"/>
      <c r="Q81" s="16" cm="1">
        <f t="array" ref="Q81">SUM(D81:H81*K81)</f>
        <v>0</v>
      </c>
      <c r="R81" s="16" cm="1">
        <f t="array" ref="R81">SUM(I81:J81*L81)</f>
        <v>0</v>
      </c>
      <c r="S81" s="16">
        <f t="shared" si="21"/>
        <v>0</v>
      </c>
      <c r="T81" s="14"/>
    </row>
    <row r="82" spans="1:20" ht="20.25" customHeight="1" x14ac:dyDescent="0.15">
      <c r="A82" s="14"/>
      <c r="B82" s="66"/>
      <c r="C82" s="20" t="s">
        <v>30</v>
      </c>
      <c r="D82" s="26"/>
      <c r="E82" s="26"/>
      <c r="F82" s="26"/>
      <c r="G82" s="26"/>
      <c r="H82" s="26"/>
      <c r="I82" s="26"/>
      <c r="J82" s="26"/>
      <c r="K82" s="26"/>
      <c r="L82" s="26"/>
      <c r="M82" s="67"/>
      <c r="N82" s="68"/>
      <c r="O82" s="68"/>
      <c r="P82" s="67"/>
      <c r="Q82" s="16" cm="1">
        <f t="array" ref="Q82">SUM(D82:H82*K82)</f>
        <v>0</v>
      </c>
      <c r="R82" s="16" cm="1">
        <f t="array" ref="R82">SUM(I82:J82*L82)</f>
        <v>0</v>
      </c>
      <c r="S82" s="16">
        <f t="shared" si="21"/>
        <v>0</v>
      </c>
      <c r="T82" s="14"/>
    </row>
    <row r="83" spans="1:20" ht="20.25" customHeight="1" x14ac:dyDescent="0.15">
      <c r="A83" s="14"/>
      <c r="B83" s="66"/>
      <c r="C83" s="20" t="s">
        <v>31</v>
      </c>
      <c r="D83" s="26"/>
      <c r="E83" s="26"/>
      <c r="F83" s="26"/>
      <c r="G83" s="26"/>
      <c r="H83" s="26"/>
      <c r="I83" s="26"/>
      <c r="J83" s="26"/>
      <c r="K83" s="26"/>
      <c r="L83" s="26"/>
      <c r="M83" s="67"/>
      <c r="N83" s="68"/>
      <c r="O83" s="68"/>
      <c r="P83" s="67"/>
      <c r="Q83" s="16" cm="1">
        <f t="array" ref="Q83">SUM(D83:H83*K83)</f>
        <v>0</v>
      </c>
      <c r="R83" s="16" cm="1">
        <f t="array" ref="R83">SUM(I83:J83*L83)</f>
        <v>0</v>
      </c>
      <c r="S83" s="16">
        <f t="shared" si="21"/>
        <v>0</v>
      </c>
      <c r="T83" s="14"/>
    </row>
    <row r="84" spans="1:20" ht="20.25" customHeight="1" x14ac:dyDescent="0.15">
      <c r="A84" s="14"/>
      <c r="B84" s="66"/>
      <c r="C84" s="19" t="s">
        <v>28</v>
      </c>
      <c r="D84" s="25"/>
      <c r="E84" s="25"/>
      <c r="F84" s="25"/>
      <c r="G84" s="25"/>
      <c r="H84" s="25"/>
      <c r="I84" s="25"/>
      <c r="J84" s="25"/>
      <c r="K84" s="25"/>
      <c r="L84" s="25"/>
      <c r="M84" s="67" cm="1">
        <f t="array" ref="M84">(SUM(D84:H87*K84:K87)+SUM(I84:J87*L84:L87))/35.5</f>
        <v>0</v>
      </c>
      <c r="N84" s="68"/>
      <c r="O84" s="68"/>
      <c r="P84" s="67">
        <f t="shared" ref="P84" si="22">IFERROR(N84/O84, 0)</f>
        <v>0</v>
      </c>
      <c r="Q84" s="16" cm="1">
        <f t="array" ref="Q84">SUM(D84:H84*K84)</f>
        <v>0</v>
      </c>
      <c r="R84" s="16" cm="1">
        <f t="array" ref="R84">SUM(I84:J84*L84)</f>
        <v>0</v>
      </c>
      <c r="S84" s="16">
        <f t="shared" si="21"/>
        <v>0</v>
      </c>
      <c r="T84" s="14"/>
    </row>
    <row r="85" spans="1:20" ht="20.25" customHeight="1" x14ac:dyDescent="0.15">
      <c r="A85" s="14"/>
      <c r="B85" s="66"/>
      <c r="C85" s="20" t="s">
        <v>29</v>
      </c>
      <c r="D85" s="26"/>
      <c r="E85" s="26"/>
      <c r="F85" s="26"/>
      <c r="G85" s="26"/>
      <c r="H85" s="26"/>
      <c r="I85" s="26"/>
      <c r="J85" s="26"/>
      <c r="K85" s="26"/>
      <c r="L85" s="26"/>
      <c r="M85" s="67"/>
      <c r="N85" s="68"/>
      <c r="O85" s="68"/>
      <c r="P85" s="67"/>
      <c r="Q85" s="16" cm="1">
        <f t="array" ref="Q85">SUM(D85:H85*K85)</f>
        <v>0</v>
      </c>
      <c r="R85" s="16" cm="1">
        <f t="array" ref="R85">SUM(I85:J85*L85)</f>
        <v>0</v>
      </c>
      <c r="S85" s="16">
        <f t="shared" si="21"/>
        <v>0</v>
      </c>
      <c r="T85" s="14"/>
    </row>
    <row r="86" spans="1:20" ht="20.25" customHeight="1" x14ac:dyDescent="0.15">
      <c r="A86" s="14"/>
      <c r="B86" s="66"/>
      <c r="C86" s="20" t="s">
        <v>30</v>
      </c>
      <c r="D86" s="26"/>
      <c r="E86" s="26"/>
      <c r="F86" s="26"/>
      <c r="G86" s="26"/>
      <c r="H86" s="26"/>
      <c r="I86" s="26"/>
      <c r="J86" s="26"/>
      <c r="K86" s="26"/>
      <c r="L86" s="26"/>
      <c r="M86" s="67"/>
      <c r="N86" s="68"/>
      <c r="O86" s="68"/>
      <c r="P86" s="67"/>
      <c r="Q86" s="16" cm="1">
        <f t="array" ref="Q86">SUM(D86:H86*K86)</f>
        <v>0</v>
      </c>
      <c r="R86" s="16" cm="1">
        <f t="array" ref="R86">SUM(I86:J86*L86)</f>
        <v>0</v>
      </c>
      <c r="S86" s="16">
        <f t="shared" si="21"/>
        <v>0</v>
      </c>
      <c r="T86" s="14"/>
    </row>
    <row r="87" spans="1:20" ht="20.25" customHeight="1" x14ac:dyDescent="0.15">
      <c r="A87" s="14"/>
      <c r="B87" s="66"/>
      <c r="C87" s="20" t="s">
        <v>31</v>
      </c>
      <c r="D87" s="26"/>
      <c r="E87" s="26"/>
      <c r="F87" s="26"/>
      <c r="G87" s="26"/>
      <c r="H87" s="26"/>
      <c r="I87" s="26"/>
      <c r="J87" s="26"/>
      <c r="K87" s="26"/>
      <c r="L87" s="26"/>
      <c r="M87" s="67"/>
      <c r="N87" s="68"/>
      <c r="O87" s="68"/>
      <c r="P87" s="67"/>
      <c r="Q87" s="16" cm="1">
        <f t="array" ref="Q87">SUM(D87:H87*K87)</f>
        <v>0</v>
      </c>
      <c r="R87" s="16" cm="1">
        <f t="array" ref="R87">SUM(I87:J87*L87)</f>
        <v>0</v>
      </c>
      <c r="S87" s="16">
        <f t="shared" si="21"/>
        <v>0</v>
      </c>
      <c r="T87" s="14"/>
    </row>
    <row r="88" spans="1:20" ht="20.25" customHeight="1" x14ac:dyDescent="0.15">
      <c r="A88" s="14"/>
      <c r="B88" s="66"/>
      <c r="C88" s="19" t="s">
        <v>28</v>
      </c>
      <c r="D88" s="25"/>
      <c r="E88" s="25"/>
      <c r="F88" s="25"/>
      <c r="G88" s="25"/>
      <c r="H88" s="25"/>
      <c r="I88" s="25"/>
      <c r="J88" s="25"/>
      <c r="K88" s="25"/>
      <c r="L88" s="25"/>
      <c r="M88" s="67" cm="1">
        <f t="array" ref="M88">(SUM(D88:H91*K88:K91)+SUM(I88:J91*L88:L91))/35.5</f>
        <v>0</v>
      </c>
      <c r="N88" s="68"/>
      <c r="O88" s="68"/>
      <c r="P88" s="67">
        <f t="shared" ref="P88" si="23">IFERROR(N88/O88, 0)</f>
        <v>0</v>
      </c>
      <c r="Q88" s="16" cm="1">
        <f t="array" ref="Q88">SUM(D88:H88*K88)</f>
        <v>0</v>
      </c>
      <c r="R88" s="16" cm="1">
        <f t="array" ref="R88">SUM(I88:J88*L88)</f>
        <v>0</v>
      </c>
      <c r="S88" s="16">
        <f t="shared" si="21"/>
        <v>0</v>
      </c>
      <c r="T88" s="14"/>
    </row>
    <row r="89" spans="1:20" ht="20.25" customHeight="1" x14ac:dyDescent="0.15">
      <c r="A89" s="14"/>
      <c r="B89" s="66"/>
      <c r="C89" s="20" t="s">
        <v>29</v>
      </c>
      <c r="D89" s="26"/>
      <c r="E89" s="26"/>
      <c r="F89" s="26"/>
      <c r="G89" s="26"/>
      <c r="H89" s="26"/>
      <c r="I89" s="26"/>
      <c r="J89" s="26"/>
      <c r="K89" s="26"/>
      <c r="L89" s="26"/>
      <c r="M89" s="67"/>
      <c r="N89" s="68"/>
      <c r="O89" s="68"/>
      <c r="P89" s="67"/>
      <c r="Q89" s="16" cm="1">
        <f t="array" ref="Q89">SUM(D89:H89*K89)</f>
        <v>0</v>
      </c>
      <c r="R89" s="16" cm="1">
        <f t="array" ref="R89">SUM(I89:J89*L89)</f>
        <v>0</v>
      </c>
      <c r="S89" s="16">
        <f t="shared" si="21"/>
        <v>0</v>
      </c>
      <c r="T89" s="14"/>
    </row>
    <row r="90" spans="1:20" ht="20.25" customHeight="1" x14ac:dyDescent="0.15">
      <c r="A90" s="14"/>
      <c r="B90" s="66"/>
      <c r="C90" s="20" t="s">
        <v>30</v>
      </c>
      <c r="D90" s="26"/>
      <c r="E90" s="26"/>
      <c r="F90" s="26"/>
      <c r="G90" s="26"/>
      <c r="H90" s="26"/>
      <c r="I90" s="26"/>
      <c r="J90" s="26"/>
      <c r="K90" s="26"/>
      <c r="L90" s="26"/>
      <c r="M90" s="67"/>
      <c r="N90" s="68"/>
      <c r="O90" s="68"/>
      <c r="P90" s="67"/>
      <c r="Q90" s="16" cm="1">
        <f t="array" ref="Q90">SUM(D90:H90*K90)</f>
        <v>0</v>
      </c>
      <c r="R90" s="16" cm="1">
        <f t="array" ref="R90">SUM(I90:J90*L90)</f>
        <v>0</v>
      </c>
      <c r="S90" s="16">
        <f t="shared" si="21"/>
        <v>0</v>
      </c>
      <c r="T90" s="14"/>
    </row>
    <row r="91" spans="1:20" ht="20.25" customHeight="1" x14ac:dyDescent="0.15">
      <c r="A91" s="14"/>
      <c r="B91" s="66"/>
      <c r="C91" s="20" t="s">
        <v>31</v>
      </c>
      <c r="D91" s="26"/>
      <c r="E91" s="26"/>
      <c r="F91" s="26"/>
      <c r="G91" s="26"/>
      <c r="H91" s="26"/>
      <c r="I91" s="26"/>
      <c r="J91" s="26"/>
      <c r="K91" s="26"/>
      <c r="L91" s="26"/>
      <c r="M91" s="67"/>
      <c r="N91" s="68"/>
      <c r="O91" s="68"/>
      <c r="P91" s="67"/>
      <c r="Q91" s="16" cm="1">
        <f t="array" ref="Q91">SUM(D91:H91*K91)</f>
        <v>0</v>
      </c>
      <c r="R91" s="16" cm="1">
        <f t="array" ref="R91">SUM(I91:J91*L91)</f>
        <v>0</v>
      </c>
      <c r="S91" s="16">
        <f t="shared" si="21"/>
        <v>0</v>
      </c>
      <c r="T91" s="14"/>
    </row>
    <row r="92" spans="1:20" ht="20.25" customHeight="1" x14ac:dyDescent="0.15">
      <c r="A92" s="14"/>
      <c r="B92" s="66"/>
      <c r="C92" s="19" t="s">
        <v>28</v>
      </c>
      <c r="D92" s="25"/>
      <c r="E92" s="25"/>
      <c r="F92" s="25"/>
      <c r="G92" s="25"/>
      <c r="H92" s="25"/>
      <c r="I92" s="25"/>
      <c r="J92" s="25"/>
      <c r="K92" s="25"/>
      <c r="L92" s="25"/>
      <c r="M92" s="67" cm="1">
        <f t="array" ref="M92">(SUM(D92:H95*K92:K95)+SUM(I92:J95*L92:L95))/35.5</f>
        <v>0</v>
      </c>
      <c r="N92" s="68"/>
      <c r="O92" s="68"/>
      <c r="P92" s="67">
        <f t="shared" ref="P92" si="24">IFERROR(N92/O92, 0)</f>
        <v>0</v>
      </c>
      <c r="Q92" s="16" cm="1">
        <f t="array" ref="Q92">SUM(D92:H92*K92)</f>
        <v>0</v>
      </c>
      <c r="R92" s="16" cm="1">
        <f t="array" ref="R92">SUM(I92:J92*L92)</f>
        <v>0</v>
      </c>
      <c r="S92" s="16">
        <f t="shared" si="21"/>
        <v>0</v>
      </c>
      <c r="T92" s="14"/>
    </row>
    <row r="93" spans="1:20" ht="20.25" customHeight="1" x14ac:dyDescent="0.15">
      <c r="A93" s="14"/>
      <c r="B93" s="66"/>
      <c r="C93" s="20" t="s">
        <v>29</v>
      </c>
      <c r="D93" s="26"/>
      <c r="E93" s="26"/>
      <c r="F93" s="26"/>
      <c r="G93" s="26"/>
      <c r="H93" s="26"/>
      <c r="I93" s="26"/>
      <c r="J93" s="26"/>
      <c r="K93" s="26"/>
      <c r="L93" s="26"/>
      <c r="M93" s="67"/>
      <c r="N93" s="68"/>
      <c r="O93" s="68"/>
      <c r="P93" s="67"/>
      <c r="Q93" s="16" cm="1">
        <f t="array" ref="Q93">SUM(D93:H93*K93)</f>
        <v>0</v>
      </c>
      <c r="R93" s="16" cm="1">
        <f t="array" ref="R93">SUM(I93:J93*L93)</f>
        <v>0</v>
      </c>
      <c r="S93" s="16">
        <f t="shared" si="21"/>
        <v>0</v>
      </c>
      <c r="T93" s="14"/>
    </row>
    <row r="94" spans="1:20" ht="20.25" customHeight="1" x14ac:dyDescent="0.15">
      <c r="A94" s="14"/>
      <c r="B94" s="66"/>
      <c r="C94" s="20" t="s">
        <v>30</v>
      </c>
      <c r="D94" s="26"/>
      <c r="E94" s="26"/>
      <c r="F94" s="26"/>
      <c r="G94" s="26"/>
      <c r="H94" s="26"/>
      <c r="I94" s="26"/>
      <c r="J94" s="26"/>
      <c r="K94" s="26"/>
      <c r="L94" s="26"/>
      <c r="M94" s="67"/>
      <c r="N94" s="68"/>
      <c r="O94" s="68"/>
      <c r="P94" s="67"/>
      <c r="Q94" s="16" cm="1">
        <f t="array" ref="Q94">SUM(D94:H94*K94)</f>
        <v>0</v>
      </c>
      <c r="R94" s="16" cm="1">
        <f t="array" ref="R94">SUM(I94:J94*L94)</f>
        <v>0</v>
      </c>
      <c r="S94" s="16">
        <f t="shared" si="21"/>
        <v>0</v>
      </c>
      <c r="T94" s="14"/>
    </row>
    <row r="95" spans="1:20" ht="20.25" customHeight="1" x14ac:dyDescent="0.15">
      <c r="A95" s="14"/>
      <c r="B95" s="66"/>
      <c r="C95" s="20" t="s">
        <v>31</v>
      </c>
      <c r="D95" s="26"/>
      <c r="E95" s="26"/>
      <c r="F95" s="26"/>
      <c r="G95" s="26"/>
      <c r="H95" s="26"/>
      <c r="I95" s="26"/>
      <c r="J95" s="26"/>
      <c r="K95" s="26"/>
      <c r="L95" s="26"/>
      <c r="M95" s="67"/>
      <c r="N95" s="68"/>
      <c r="O95" s="68"/>
      <c r="P95" s="67"/>
      <c r="Q95" s="16" cm="1">
        <f t="array" ref="Q95">SUM(D95:H95*K95)</f>
        <v>0</v>
      </c>
      <c r="R95" s="16" cm="1">
        <f t="array" ref="R95">SUM(I95:J95*L95)</f>
        <v>0</v>
      </c>
      <c r="S95" s="16">
        <f t="shared" si="21"/>
        <v>0</v>
      </c>
      <c r="T95" s="14"/>
    </row>
    <row r="96" spans="1:20" ht="20.25" customHeight="1" x14ac:dyDescent="0.15">
      <c r="A96" s="14"/>
      <c r="B96" s="66"/>
      <c r="C96" s="19" t="s">
        <v>28</v>
      </c>
      <c r="D96" s="25"/>
      <c r="E96" s="25"/>
      <c r="F96" s="25"/>
      <c r="G96" s="25"/>
      <c r="H96" s="25"/>
      <c r="I96" s="25"/>
      <c r="J96" s="25"/>
      <c r="K96" s="25"/>
      <c r="L96" s="25"/>
      <c r="M96" s="67" cm="1">
        <f t="array" ref="M96">(SUM(D96:H99*K96:K99)+SUM(I96:J99*L96:L99))/35.5</f>
        <v>0</v>
      </c>
      <c r="N96" s="68"/>
      <c r="O96" s="68"/>
      <c r="P96" s="67">
        <f t="shared" ref="P96" si="25">IFERROR(N96/O96, 0)</f>
        <v>0</v>
      </c>
      <c r="Q96" s="16" cm="1">
        <f t="array" ref="Q96">SUM(D96:H96*K96)</f>
        <v>0</v>
      </c>
      <c r="R96" s="16" cm="1">
        <f t="array" ref="R96">SUM(I96:J96*L96)</f>
        <v>0</v>
      </c>
      <c r="S96" s="16">
        <f t="shared" si="21"/>
        <v>0</v>
      </c>
      <c r="T96" s="14"/>
    </row>
    <row r="97" spans="1:20" ht="20.25" customHeight="1" x14ac:dyDescent="0.15">
      <c r="A97" s="14"/>
      <c r="B97" s="66"/>
      <c r="C97" s="20" t="s">
        <v>29</v>
      </c>
      <c r="D97" s="26"/>
      <c r="E97" s="26"/>
      <c r="F97" s="26"/>
      <c r="G97" s="26"/>
      <c r="H97" s="26"/>
      <c r="I97" s="26"/>
      <c r="J97" s="26"/>
      <c r="K97" s="26"/>
      <c r="L97" s="26"/>
      <c r="M97" s="67"/>
      <c r="N97" s="68"/>
      <c r="O97" s="68"/>
      <c r="P97" s="67"/>
      <c r="Q97" s="16" cm="1">
        <f t="array" ref="Q97">SUM(D97:H97*K97)</f>
        <v>0</v>
      </c>
      <c r="R97" s="16" cm="1">
        <f t="array" ref="R97">SUM(I97:J97*L97)</f>
        <v>0</v>
      </c>
      <c r="S97" s="16">
        <f t="shared" si="21"/>
        <v>0</v>
      </c>
      <c r="T97" s="14"/>
    </row>
    <row r="98" spans="1:20" ht="20.25" customHeight="1" x14ac:dyDescent="0.15">
      <c r="A98" s="14"/>
      <c r="B98" s="66"/>
      <c r="C98" s="20" t="s">
        <v>30</v>
      </c>
      <c r="D98" s="26"/>
      <c r="E98" s="26"/>
      <c r="F98" s="26"/>
      <c r="G98" s="26"/>
      <c r="H98" s="26"/>
      <c r="I98" s="26"/>
      <c r="J98" s="26"/>
      <c r="K98" s="26"/>
      <c r="L98" s="26"/>
      <c r="M98" s="67"/>
      <c r="N98" s="68"/>
      <c r="O98" s="68"/>
      <c r="P98" s="67"/>
      <c r="Q98" s="16" cm="1">
        <f t="array" ref="Q98">SUM(D98:H98*K98)</f>
        <v>0</v>
      </c>
      <c r="R98" s="16" cm="1">
        <f t="array" ref="R98">SUM(I98:J98*L98)</f>
        <v>0</v>
      </c>
      <c r="S98" s="16">
        <f t="shared" si="21"/>
        <v>0</v>
      </c>
      <c r="T98" s="14"/>
    </row>
    <row r="99" spans="1:20" ht="20.25" customHeight="1" x14ac:dyDescent="0.15">
      <c r="A99" s="14"/>
      <c r="B99" s="66"/>
      <c r="C99" s="20" t="s">
        <v>31</v>
      </c>
      <c r="D99" s="26"/>
      <c r="E99" s="26"/>
      <c r="F99" s="26"/>
      <c r="G99" s="26"/>
      <c r="H99" s="26"/>
      <c r="I99" s="26"/>
      <c r="J99" s="26"/>
      <c r="K99" s="26"/>
      <c r="L99" s="26"/>
      <c r="M99" s="67"/>
      <c r="N99" s="68"/>
      <c r="O99" s="68"/>
      <c r="P99" s="67"/>
      <c r="Q99" s="16" cm="1">
        <f t="array" ref="Q99">SUM(D99:H99*K99)</f>
        <v>0</v>
      </c>
      <c r="R99" s="16" cm="1">
        <f t="array" ref="R99">SUM(I99:J99*L99)</f>
        <v>0</v>
      </c>
      <c r="S99" s="16">
        <f t="shared" si="21"/>
        <v>0</v>
      </c>
      <c r="T99" s="14"/>
    </row>
    <row r="100" spans="1:20" ht="20.25" customHeight="1" x14ac:dyDescent="0.15">
      <c r="A100" s="14"/>
      <c r="B100" s="66"/>
      <c r="C100" s="19" t="s">
        <v>28</v>
      </c>
      <c r="D100" s="25"/>
      <c r="E100" s="25"/>
      <c r="F100" s="25"/>
      <c r="G100" s="25"/>
      <c r="H100" s="25"/>
      <c r="I100" s="25"/>
      <c r="J100" s="25"/>
      <c r="K100" s="25"/>
      <c r="L100" s="25"/>
      <c r="M100" s="67" cm="1">
        <f t="array" ref="M100">(SUM(D100:H103*K100:K103)+SUM(I100:J103*L100:L103))/35.5</f>
        <v>0</v>
      </c>
      <c r="N100" s="68"/>
      <c r="O100" s="68"/>
      <c r="P100" s="67">
        <f t="shared" ref="P100" si="26">IFERROR(N100/O100, 0)</f>
        <v>0</v>
      </c>
      <c r="Q100" s="16" cm="1">
        <f t="array" ref="Q100">SUM(D100:H100*K100)</f>
        <v>0</v>
      </c>
      <c r="R100" s="16" cm="1">
        <f t="array" ref="R100">SUM(I100:J100*L100)</f>
        <v>0</v>
      </c>
      <c r="S100" s="16">
        <f t="shared" si="21"/>
        <v>0</v>
      </c>
      <c r="T100" s="14"/>
    </row>
    <row r="101" spans="1:20" ht="20.25" customHeight="1" x14ac:dyDescent="0.15">
      <c r="A101" s="14"/>
      <c r="B101" s="66"/>
      <c r="C101" s="20" t="s">
        <v>29</v>
      </c>
      <c r="D101" s="26"/>
      <c r="E101" s="26"/>
      <c r="F101" s="26"/>
      <c r="G101" s="26"/>
      <c r="H101" s="26"/>
      <c r="I101" s="26"/>
      <c r="J101" s="26"/>
      <c r="K101" s="26"/>
      <c r="L101" s="26"/>
      <c r="M101" s="67"/>
      <c r="N101" s="68"/>
      <c r="O101" s="68"/>
      <c r="P101" s="67"/>
      <c r="Q101" s="16" cm="1">
        <f t="array" ref="Q101">SUM(D101:H101*K101)</f>
        <v>0</v>
      </c>
      <c r="R101" s="16" cm="1">
        <f t="array" ref="R101">SUM(I101:J101*L101)</f>
        <v>0</v>
      </c>
      <c r="S101" s="16">
        <f t="shared" si="21"/>
        <v>0</v>
      </c>
      <c r="T101" s="14"/>
    </row>
    <row r="102" spans="1:20" ht="20.25" customHeight="1" x14ac:dyDescent="0.15">
      <c r="A102" s="14"/>
      <c r="B102" s="66"/>
      <c r="C102" s="20" t="s">
        <v>30</v>
      </c>
      <c r="D102" s="26"/>
      <c r="E102" s="26"/>
      <c r="F102" s="26"/>
      <c r="G102" s="26"/>
      <c r="H102" s="26"/>
      <c r="I102" s="26"/>
      <c r="J102" s="26"/>
      <c r="K102" s="26"/>
      <c r="L102" s="26"/>
      <c r="M102" s="67"/>
      <c r="N102" s="68"/>
      <c r="O102" s="68"/>
      <c r="P102" s="67"/>
      <c r="Q102" s="16" cm="1">
        <f t="array" ref="Q102">SUM(D102:H102*K102)</f>
        <v>0</v>
      </c>
      <c r="R102" s="16" cm="1">
        <f t="array" ref="R102">SUM(I102:J102*L102)</f>
        <v>0</v>
      </c>
      <c r="S102" s="16">
        <f t="shared" si="21"/>
        <v>0</v>
      </c>
      <c r="T102" s="14"/>
    </row>
    <row r="103" spans="1:20" ht="20.25" customHeight="1" x14ac:dyDescent="0.15">
      <c r="A103" s="14"/>
      <c r="B103" s="66"/>
      <c r="C103" s="20" t="s">
        <v>31</v>
      </c>
      <c r="D103" s="26"/>
      <c r="E103" s="26"/>
      <c r="F103" s="26"/>
      <c r="G103" s="26"/>
      <c r="H103" s="26"/>
      <c r="I103" s="26"/>
      <c r="J103" s="26"/>
      <c r="K103" s="26"/>
      <c r="L103" s="26"/>
      <c r="M103" s="67"/>
      <c r="N103" s="68"/>
      <c r="O103" s="68"/>
      <c r="P103" s="67"/>
      <c r="Q103" s="16" cm="1">
        <f t="array" ref="Q103">SUM(D103:H103*K103)</f>
        <v>0</v>
      </c>
      <c r="R103" s="16" cm="1">
        <f t="array" ref="R103">SUM(I103:J103*L103)</f>
        <v>0</v>
      </c>
      <c r="S103" s="16">
        <f t="shared" si="21"/>
        <v>0</v>
      </c>
      <c r="T103" s="14"/>
    </row>
    <row r="104" spans="1:20" ht="20.25" customHeight="1" x14ac:dyDescent="0.15">
      <c r="A104" s="14"/>
      <c r="B104" s="66"/>
      <c r="C104" s="19" t="s">
        <v>28</v>
      </c>
      <c r="D104" s="25"/>
      <c r="E104" s="25"/>
      <c r="F104" s="25"/>
      <c r="G104" s="25"/>
      <c r="H104" s="25"/>
      <c r="I104" s="25"/>
      <c r="J104" s="25"/>
      <c r="K104" s="25"/>
      <c r="L104" s="25"/>
      <c r="M104" s="67" cm="1">
        <f t="array" ref="M104">(SUM(D104:H107*K104:K107)+SUM(I104:J107*L104:L107))/35.5</f>
        <v>0</v>
      </c>
      <c r="N104" s="68"/>
      <c r="O104" s="68"/>
      <c r="P104" s="67">
        <f t="shared" ref="P104" si="27">IFERROR(N104/O104, 0)</f>
        <v>0</v>
      </c>
      <c r="Q104" s="16" cm="1">
        <f t="array" ref="Q104">SUM(D104:H104*K104)</f>
        <v>0</v>
      </c>
      <c r="R104" s="16" cm="1">
        <f t="array" ref="R104">SUM(I104:J104*L104)</f>
        <v>0</v>
      </c>
      <c r="S104" s="16">
        <f t="shared" si="21"/>
        <v>0</v>
      </c>
      <c r="T104" s="14"/>
    </row>
    <row r="105" spans="1:20" ht="20.25" customHeight="1" x14ac:dyDescent="0.15">
      <c r="A105" s="14"/>
      <c r="B105" s="66"/>
      <c r="C105" s="20" t="s">
        <v>29</v>
      </c>
      <c r="D105" s="26"/>
      <c r="E105" s="26"/>
      <c r="F105" s="26"/>
      <c r="G105" s="26"/>
      <c r="H105" s="26"/>
      <c r="I105" s="26"/>
      <c r="J105" s="26"/>
      <c r="K105" s="26"/>
      <c r="L105" s="26"/>
      <c r="M105" s="67"/>
      <c r="N105" s="68"/>
      <c r="O105" s="68"/>
      <c r="P105" s="67"/>
      <c r="Q105" s="16" cm="1">
        <f t="array" ref="Q105">SUM(D105:H105*K105)</f>
        <v>0</v>
      </c>
      <c r="R105" s="16" cm="1">
        <f t="array" ref="R105">SUM(I105:J105*L105)</f>
        <v>0</v>
      </c>
      <c r="S105" s="16">
        <f t="shared" si="21"/>
        <v>0</v>
      </c>
      <c r="T105" s="14"/>
    </row>
    <row r="106" spans="1:20" ht="20.25" customHeight="1" x14ac:dyDescent="0.15">
      <c r="A106" s="14"/>
      <c r="B106" s="66"/>
      <c r="C106" s="20" t="s">
        <v>30</v>
      </c>
      <c r="D106" s="26"/>
      <c r="E106" s="26"/>
      <c r="F106" s="26"/>
      <c r="G106" s="26"/>
      <c r="H106" s="26"/>
      <c r="I106" s="26"/>
      <c r="J106" s="26"/>
      <c r="K106" s="26"/>
      <c r="L106" s="26"/>
      <c r="M106" s="67"/>
      <c r="N106" s="68"/>
      <c r="O106" s="68"/>
      <c r="P106" s="67"/>
      <c r="Q106" s="16" cm="1">
        <f t="array" ref="Q106">SUM(D106:H106*K106)</f>
        <v>0</v>
      </c>
      <c r="R106" s="16" cm="1">
        <f t="array" ref="R106">SUM(I106:J106*L106)</f>
        <v>0</v>
      </c>
      <c r="S106" s="16">
        <f t="shared" si="21"/>
        <v>0</v>
      </c>
      <c r="T106" s="14"/>
    </row>
    <row r="107" spans="1:20" ht="20.25" customHeight="1" x14ac:dyDescent="0.15">
      <c r="A107" s="14"/>
      <c r="B107" s="66"/>
      <c r="C107" s="20" t="s">
        <v>31</v>
      </c>
      <c r="D107" s="26"/>
      <c r="E107" s="26"/>
      <c r="F107" s="26"/>
      <c r="G107" s="26"/>
      <c r="H107" s="26"/>
      <c r="I107" s="26"/>
      <c r="J107" s="26"/>
      <c r="K107" s="26"/>
      <c r="L107" s="26"/>
      <c r="M107" s="67"/>
      <c r="N107" s="68"/>
      <c r="O107" s="68"/>
      <c r="P107" s="67"/>
      <c r="Q107" s="16" cm="1">
        <f t="array" ref="Q107">SUM(D107:H107*K107)</f>
        <v>0</v>
      </c>
      <c r="R107" s="16" cm="1">
        <f t="array" ref="R107">SUM(I107:J107*L107)</f>
        <v>0</v>
      </c>
      <c r="S107" s="16">
        <f t="shared" si="21"/>
        <v>0</v>
      </c>
      <c r="T107" s="14"/>
    </row>
    <row r="108" spans="1:20" ht="20.25" customHeight="1" x14ac:dyDescent="0.15">
      <c r="A108" s="14"/>
      <c r="B108" s="66"/>
      <c r="C108" s="19" t="s">
        <v>28</v>
      </c>
      <c r="D108" s="25"/>
      <c r="E108" s="25"/>
      <c r="F108" s="25"/>
      <c r="G108" s="25"/>
      <c r="H108" s="25"/>
      <c r="I108" s="25"/>
      <c r="J108" s="25"/>
      <c r="K108" s="25"/>
      <c r="L108" s="25"/>
      <c r="M108" s="67" cm="1">
        <f t="array" ref="M108">(SUM(D108:H111*K108:K111)+SUM(I108:J111*L108:L111))/35.5</f>
        <v>0</v>
      </c>
      <c r="N108" s="68"/>
      <c r="O108" s="68"/>
      <c r="P108" s="67">
        <f t="shared" ref="P108" si="28">IFERROR(N108/O108, 0)</f>
        <v>0</v>
      </c>
      <c r="Q108" s="16" cm="1">
        <f t="array" ref="Q108">SUM(D108:H108*K108)</f>
        <v>0</v>
      </c>
      <c r="R108" s="16" cm="1">
        <f t="array" ref="R108">SUM(I108:J108*L108)</f>
        <v>0</v>
      </c>
      <c r="S108" s="16">
        <f t="shared" si="21"/>
        <v>0</v>
      </c>
      <c r="T108" s="14"/>
    </row>
    <row r="109" spans="1:20" ht="20.25" customHeight="1" x14ac:dyDescent="0.15">
      <c r="A109" s="14"/>
      <c r="B109" s="66"/>
      <c r="C109" s="20" t="s">
        <v>29</v>
      </c>
      <c r="D109" s="26"/>
      <c r="E109" s="26"/>
      <c r="F109" s="26"/>
      <c r="G109" s="26"/>
      <c r="H109" s="26"/>
      <c r="I109" s="26"/>
      <c r="J109" s="26"/>
      <c r="K109" s="26"/>
      <c r="L109" s="26"/>
      <c r="M109" s="67"/>
      <c r="N109" s="68"/>
      <c r="O109" s="68"/>
      <c r="P109" s="67"/>
      <c r="Q109" s="16" cm="1">
        <f t="array" ref="Q109">SUM(D109:H109*K109)</f>
        <v>0</v>
      </c>
      <c r="R109" s="16" cm="1">
        <f t="array" ref="R109">SUM(I109:J109*L109)</f>
        <v>0</v>
      </c>
      <c r="S109" s="16">
        <f t="shared" si="21"/>
        <v>0</v>
      </c>
      <c r="T109" s="14"/>
    </row>
    <row r="110" spans="1:20" ht="20.25" customHeight="1" x14ac:dyDescent="0.15">
      <c r="A110" s="14"/>
      <c r="B110" s="66"/>
      <c r="C110" s="20" t="s">
        <v>30</v>
      </c>
      <c r="D110" s="26"/>
      <c r="E110" s="26"/>
      <c r="F110" s="26"/>
      <c r="G110" s="26"/>
      <c r="H110" s="26"/>
      <c r="I110" s="26"/>
      <c r="J110" s="26"/>
      <c r="K110" s="26"/>
      <c r="L110" s="26"/>
      <c r="M110" s="67"/>
      <c r="N110" s="68"/>
      <c r="O110" s="68"/>
      <c r="P110" s="67"/>
      <c r="Q110" s="16" cm="1">
        <f t="array" ref="Q110">SUM(D110:H110*K110)</f>
        <v>0</v>
      </c>
      <c r="R110" s="16" cm="1">
        <f t="array" ref="R110">SUM(I110:J110*L110)</f>
        <v>0</v>
      </c>
      <c r="S110" s="16">
        <f t="shared" si="21"/>
        <v>0</v>
      </c>
      <c r="T110" s="14"/>
    </row>
    <row r="111" spans="1:20" ht="20.25" customHeight="1" x14ac:dyDescent="0.15">
      <c r="A111" s="14"/>
      <c r="B111" s="66"/>
      <c r="C111" s="20" t="s">
        <v>31</v>
      </c>
      <c r="D111" s="26"/>
      <c r="E111" s="26"/>
      <c r="F111" s="26"/>
      <c r="G111" s="26"/>
      <c r="H111" s="26"/>
      <c r="I111" s="26"/>
      <c r="J111" s="26"/>
      <c r="K111" s="26"/>
      <c r="L111" s="26"/>
      <c r="M111" s="67"/>
      <c r="N111" s="68"/>
      <c r="O111" s="68"/>
      <c r="P111" s="67"/>
      <c r="Q111" s="16" cm="1">
        <f t="array" ref="Q111">SUM(D111:H111*K111)</f>
        <v>0</v>
      </c>
      <c r="R111" s="16" cm="1">
        <f t="array" ref="R111">SUM(I111:J111*L111)</f>
        <v>0</v>
      </c>
      <c r="S111" s="16">
        <f t="shared" si="21"/>
        <v>0</v>
      </c>
      <c r="T111" s="14"/>
    </row>
    <row r="112" spans="1:20" ht="20.25" customHeight="1" x14ac:dyDescent="0.15">
      <c r="A112" s="14"/>
      <c r="B112" s="66"/>
      <c r="C112" s="19" t="s">
        <v>28</v>
      </c>
      <c r="D112" s="25"/>
      <c r="E112" s="25"/>
      <c r="F112" s="25"/>
      <c r="G112" s="25"/>
      <c r="H112" s="25"/>
      <c r="I112" s="25"/>
      <c r="J112" s="25"/>
      <c r="K112" s="25"/>
      <c r="L112" s="25"/>
      <c r="M112" s="67" cm="1">
        <f t="array" ref="M112">(SUM(D112:H115*K112:K115)+SUM(I112:J115*L112:L115))/35.5</f>
        <v>0</v>
      </c>
      <c r="N112" s="68"/>
      <c r="O112" s="68"/>
      <c r="P112" s="67">
        <f t="shared" ref="P112" si="29">IFERROR(N112/O112, 0)</f>
        <v>0</v>
      </c>
      <c r="Q112" s="16" cm="1">
        <f t="array" ref="Q112">SUM(D112:H112*K112)</f>
        <v>0</v>
      </c>
      <c r="R112" s="16" cm="1">
        <f t="array" ref="R112">SUM(I112:J112*L112)</f>
        <v>0</v>
      </c>
      <c r="S112" s="16">
        <f t="shared" si="21"/>
        <v>0</v>
      </c>
      <c r="T112" s="14"/>
    </row>
    <row r="113" spans="1:20" ht="20.25" customHeight="1" x14ac:dyDescent="0.15">
      <c r="A113" s="14"/>
      <c r="B113" s="66"/>
      <c r="C113" s="20" t="s">
        <v>29</v>
      </c>
      <c r="D113" s="26"/>
      <c r="E113" s="26"/>
      <c r="F113" s="26"/>
      <c r="G113" s="26"/>
      <c r="H113" s="26"/>
      <c r="I113" s="26"/>
      <c r="J113" s="26"/>
      <c r="K113" s="26"/>
      <c r="L113" s="26"/>
      <c r="M113" s="67"/>
      <c r="N113" s="68"/>
      <c r="O113" s="68"/>
      <c r="P113" s="67"/>
      <c r="Q113" s="16" cm="1">
        <f t="array" ref="Q113">SUM(D113:H113*K113)</f>
        <v>0</v>
      </c>
      <c r="R113" s="16" cm="1">
        <f t="array" ref="R113">SUM(I113:J113*L113)</f>
        <v>0</v>
      </c>
      <c r="S113" s="16">
        <f t="shared" si="21"/>
        <v>0</v>
      </c>
      <c r="T113" s="14"/>
    </row>
    <row r="114" spans="1:20" ht="20.25" customHeight="1" x14ac:dyDescent="0.15">
      <c r="A114" s="14"/>
      <c r="B114" s="66"/>
      <c r="C114" s="20" t="s">
        <v>30</v>
      </c>
      <c r="D114" s="26"/>
      <c r="E114" s="26"/>
      <c r="F114" s="26"/>
      <c r="G114" s="26"/>
      <c r="H114" s="26"/>
      <c r="I114" s="26"/>
      <c r="J114" s="26"/>
      <c r="K114" s="26"/>
      <c r="L114" s="26"/>
      <c r="M114" s="67"/>
      <c r="N114" s="68"/>
      <c r="O114" s="68"/>
      <c r="P114" s="67"/>
      <c r="Q114" s="16" cm="1">
        <f t="array" ref="Q114">SUM(D114:H114*K114)</f>
        <v>0</v>
      </c>
      <c r="R114" s="16" cm="1">
        <f t="array" ref="R114">SUM(I114:J114*L114)</f>
        <v>0</v>
      </c>
      <c r="S114" s="16">
        <f t="shared" si="21"/>
        <v>0</v>
      </c>
      <c r="T114" s="14"/>
    </row>
    <row r="115" spans="1:20" ht="20.25" customHeight="1" x14ac:dyDescent="0.15">
      <c r="A115" s="14"/>
      <c r="B115" s="66"/>
      <c r="C115" s="20" t="s">
        <v>31</v>
      </c>
      <c r="D115" s="26"/>
      <c r="E115" s="26"/>
      <c r="F115" s="26"/>
      <c r="G115" s="26"/>
      <c r="H115" s="26"/>
      <c r="I115" s="26"/>
      <c r="J115" s="26"/>
      <c r="K115" s="26"/>
      <c r="L115" s="26"/>
      <c r="M115" s="67"/>
      <c r="N115" s="68"/>
      <c r="O115" s="68"/>
      <c r="P115" s="67"/>
      <c r="Q115" s="16" cm="1">
        <f t="array" ref="Q115">SUM(D115:H115*K115)</f>
        <v>0</v>
      </c>
      <c r="R115" s="16" cm="1">
        <f t="array" ref="R115">SUM(I115:J115*L115)</f>
        <v>0</v>
      </c>
      <c r="S115" s="16">
        <f t="shared" si="21"/>
        <v>0</v>
      </c>
      <c r="T115" s="14"/>
    </row>
    <row r="116" spans="1:20" ht="20.25" customHeight="1" x14ac:dyDescent="0.15">
      <c r="A116" s="14"/>
      <c r="B116" s="66"/>
      <c r="C116" s="19" t="s">
        <v>28</v>
      </c>
      <c r="D116" s="25"/>
      <c r="E116" s="25"/>
      <c r="F116" s="25"/>
      <c r="G116" s="25"/>
      <c r="H116" s="25"/>
      <c r="I116" s="25"/>
      <c r="J116" s="25"/>
      <c r="K116" s="25"/>
      <c r="L116" s="25"/>
      <c r="M116" s="67" cm="1">
        <f t="array" ref="M116">(SUM(D116:H119*K116:K119)+SUM(I116:J119*L116:L119))/35.5</f>
        <v>0</v>
      </c>
      <c r="N116" s="68"/>
      <c r="O116" s="68"/>
      <c r="P116" s="67">
        <f t="shared" ref="P116" si="30">IFERROR(N116/O116, 0)</f>
        <v>0</v>
      </c>
      <c r="Q116" s="16" cm="1">
        <f t="array" ref="Q116">SUM(D116:H116*K116)</f>
        <v>0</v>
      </c>
      <c r="R116" s="16" cm="1">
        <f t="array" ref="R116">SUM(I116:J116*L116)</f>
        <v>0</v>
      </c>
      <c r="S116" s="16">
        <f t="shared" si="21"/>
        <v>0</v>
      </c>
      <c r="T116" s="14"/>
    </row>
    <row r="117" spans="1:20" ht="20.25" customHeight="1" x14ac:dyDescent="0.15">
      <c r="A117" s="14"/>
      <c r="B117" s="66"/>
      <c r="C117" s="20" t="s">
        <v>29</v>
      </c>
      <c r="D117" s="26"/>
      <c r="E117" s="26"/>
      <c r="F117" s="26"/>
      <c r="G117" s="26"/>
      <c r="H117" s="26"/>
      <c r="I117" s="26"/>
      <c r="J117" s="26"/>
      <c r="K117" s="26"/>
      <c r="L117" s="26"/>
      <c r="M117" s="67"/>
      <c r="N117" s="68"/>
      <c r="O117" s="68"/>
      <c r="P117" s="67"/>
      <c r="Q117" s="16" cm="1">
        <f t="array" ref="Q117">SUM(D117:H117*K117)</f>
        <v>0</v>
      </c>
      <c r="R117" s="16" cm="1">
        <f t="array" ref="R117">SUM(I117:J117*L117)</f>
        <v>0</v>
      </c>
      <c r="S117" s="16">
        <f t="shared" si="21"/>
        <v>0</v>
      </c>
      <c r="T117" s="14"/>
    </row>
    <row r="118" spans="1:20" ht="20.25" customHeight="1" x14ac:dyDescent="0.15">
      <c r="A118" s="14"/>
      <c r="B118" s="66"/>
      <c r="C118" s="20" t="s">
        <v>30</v>
      </c>
      <c r="D118" s="26"/>
      <c r="E118" s="26"/>
      <c r="F118" s="26"/>
      <c r="G118" s="26"/>
      <c r="H118" s="26"/>
      <c r="I118" s="26"/>
      <c r="J118" s="26"/>
      <c r="K118" s="26"/>
      <c r="L118" s="26"/>
      <c r="M118" s="67"/>
      <c r="N118" s="68"/>
      <c r="O118" s="68"/>
      <c r="P118" s="67"/>
      <c r="Q118" s="16" cm="1">
        <f t="array" ref="Q118">SUM(D118:H118*K118)</f>
        <v>0</v>
      </c>
      <c r="R118" s="16" cm="1">
        <f t="array" ref="R118">SUM(I118:J118*L118)</f>
        <v>0</v>
      </c>
      <c r="S118" s="16">
        <f t="shared" si="21"/>
        <v>0</v>
      </c>
      <c r="T118" s="14"/>
    </row>
    <row r="119" spans="1:20" ht="20.25" customHeight="1" x14ac:dyDescent="0.15">
      <c r="A119" s="14"/>
      <c r="B119" s="66"/>
      <c r="C119" s="20" t="s">
        <v>31</v>
      </c>
      <c r="D119" s="26"/>
      <c r="E119" s="26"/>
      <c r="F119" s="26"/>
      <c r="G119" s="26"/>
      <c r="H119" s="26"/>
      <c r="I119" s="26"/>
      <c r="J119" s="26"/>
      <c r="K119" s="26"/>
      <c r="L119" s="26"/>
      <c r="M119" s="67"/>
      <c r="N119" s="68"/>
      <c r="O119" s="68"/>
      <c r="P119" s="67"/>
      <c r="Q119" s="16" cm="1">
        <f t="array" ref="Q119">SUM(D119:H119*K119)</f>
        <v>0</v>
      </c>
      <c r="R119" s="16" cm="1">
        <f t="array" ref="R119">SUM(I119:J119*L119)</f>
        <v>0</v>
      </c>
      <c r="S119" s="16">
        <f t="shared" si="21"/>
        <v>0</v>
      </c>
      <c r="T119" s="14"/>
    </row>
    <row r="120" spans="1:20" ht="20.25" customHeight="1" x14ac:dyDescent="0.15">
      <c r="A120" s="14"/>
      <c r="B120" s="66"/>
      <c r="C120" s="19" t="s">
        <v>28</v>
      </c>
      <c r="D120" s="25"/>
      <c r="E120" s="25"/>
      <c r="F120" s="25"/>
      <c r="G120" s="25"/>
      <c r="H120" s="25"/>
      <c r="I120" s="25"/>
      <c r="J120" s="25"/>
      <c r="K120" s="25"/>
      <c r="L120" s="25"/>
      <c r="M120" s="67" cm="1">
        <f t="array" ref="M120">(SUM(D120:H123*K120:K123)+SUM(I120:J123*L120:L123))/35.5</f>
        <v>0</v>
      </c>
      <c r="N120" s="68"/>
      <c r="O120" s="68"/>
      <c r="P120" s="67">
        <f t="shared" ref="P120" si="31">IFERROR(N120/O120, 0)</f>
        <v>0</v>
      </c>
      <c r="Q120" s="16" cm="1">
        <f t="array" ref="Q120">SUM(D120:H120*K120)</f>
        <v>0</v>
      </c>
      <c r="R120" s="16" cm="1">
        <f t="array" ref="R120">SUM(I120:J120*L120)</f>
        <v>0</v>
      </c>
      <c r="S120" s="16">
        <f t="shared" si="21"/>
        <v>0</v>
      </c>
      <c r="T120" s="14"/>
    </row>
    <row r="121" spans="1:20" ht="20.25" customHeight="1" x14ac:dyDescent="0.15">
      <c r="A121" s="14"/>
      <c r="B121" s="66"/>
      <c r="C121" s="20" t="s">
        <v>29</v>
      </c>
      <c r="D121" s="26"/>
      <c r="E121" s="26"/>
      <c r="F121" s="26"/>
      <c r="G121" s="26"/>
      <c r="H121" s="26"/>
      <c r="I121" s="26"/>
      <c r="J121" s="26"/>
      <c r="K121" s="26"/>
      <c r="L121" s="26"/>
      <c r="M121" s="67"/>
      <c r="N121" s="68"/>
      <c r="O121" s="68"/>
      <c r="P121" s="67"/>
      <c r="Q121" s="16" cm="1">
        <f t="array" ref="Q121">SUM(D121:H121*K121)</f>
        <v>0</v>
      </c>
      <c r="R121" s="16" cm="1">
        <f t="array" ref="R121">SUM(I121:J121*L121)</f>
        <v>0</v>
      </c>
      <c r="S121" s="16">
        <f t="shared" si="21"/>
        <v>0</v>
      </c>
      <c r="T121" s="14"/>
    </row>
    <row r="122" spans="1:20" ht="20.25" customHeight="1" x14ac:dyDescent="0.15">
      <c r="A122" s="14"/>
      <c r="B122" s="66"/>
      <c r="C122" s="20" t="s">
        <v>30</v>
      </c>
      <c r="D122" s="26"/>
      <c r="E122" s="26"/>
      <c r="F122" s="26"/>
      <c r="G122" s="26"/>
      <c r="H122" s="26"/>
      <c r="I122" s="26"/>
      <c r="J122" s="26"/>
      <c r="K122" s="26"/>
      <c r="L122" s="26"/>
      <c r="M122" s="67"/>
      <c r="N122" s="68"/>
      <c r="O122" s="68"/>
      <c r="P122" s="67"/>
      <c r="Q122" s="16" cm="1">
        <f t="array" ref="Q122">SUM(D122:H122*K122)</f>
        <v>0</v>
      </c>
      <c r="R122" s="16" cm="1">
        <f t="array" ref="R122">SUM(I122:J122*L122)</f>
        <v>0</v>
      </c>
      <c r="S122" s="16">
        <f t="shared" si="21"/>
        <v>0</v>
      </c>
      <c r="T122" s="14"/>
    </row>
    <row r="123" spans="1:20" ht="20.25" customHeight="1" x14ac:dyDescent="0.15">
      <c r="A123" s="14"/>
      <c r="B123" s="66"/>
      <c r="C123" s="20" t="s">
        <v>31</v>
      </c>
      <c r="D123" s="26"/>
      <c r="E123" s="26"/>
      <c r="F123" s="26"/>
      <c r="G123" s="26"/>
      <c r="H123" s="26"/>
      <c r="I123" s="26"/>
      <c r="J123" s="26"/>
      <c r="K123" s="26"/>
      <c r="L123" s="26"/>
      <c r="M123" s="67"/>
      <c r="N123" s="68"/>
      <c r="O123" s="68"/>
      <c r="P123" s="67"/>
      <c r="Q123" s="16" cm="1">
        <f t="array" ref="Q123">SUM(D123:H123*K123)</f>
        <v>0</v>
      </c>
      <c r="R123" s="16" cm="1">
        <f t="array" ref="R123">SUM(I123:J123*L123)</f>
        <v>0</v>
      </c>
      <c r="S123" s="16">
        <f t="shared" si="21"/>
        <v>0</v>
      </c>
      <c r="T123" s="14"/>
    </row>
    <row r="124" spans="1:20" ht="20.25" customHeight="1" x14ac:dyDescent="0.15">
      <c r="A124" s="14"/>
      <c r="B124" s="66"/>
      <c r="C124" s="19" t="s">
        <v>28</v>
      </c>
      <c r="D124" s="25"/>
      <c r="E124" s="25"/>
      <c r="F124" s="25"/>
      <c r="G124" s="25"/>
      <c r="H124" s="25"/>
      <c r="I124" s="25"/>
      <c r="J124" s="25"/>
      <c r="K124" s="25"/>
      <c r="L124" s="25"/>
      <c r="M124" s="67" cm="1">
        <f t="array" ref="M124">(SUM(D124:H127*K124:K127)+SUM(I124:J127*L124:L127))/35.5</f>
        <v>0</v>
      </c>
      <c r="N124" s="68"/>
      <c r="O124" s="68"/>
      <c r="P124" s="67">
        <f t="shared" ref="P124" si="32">IFERROR(N124/O124, 0)</f>
        <v>0</v>
      </c>
      <c r="Q124" s="16" cm="1">
        <f t="array" ref="Q124">SUM(D124:H124*K124)</f>
        <v>0</v>
      </c>
      <c r="R124" s="16" cm="1">
        <f t="array" ref="R124">SUM(I124:J124*L124)</f>
        <v>0</v>
      </c>
      <c r="S124" s="16">
        <f t="shared" ref="S124:S167" si="33">Q124+R124</f>
        <v>0</v>
      </c>
      <c r="T124" s="14"/>
    </row>
    <row r="125" spans="1:20" ht="20.25" customHeight="1" x14ac:dyDescent="0.15">
      <c r="A125" s="14"/>
      <c r="B125" s="66"/>
      <c r="C125" s="20" t="s">
        <v>29</v>
      </c>
      <c r="D125" s="26"/>
      <c r="E125" s="26"/>
      <c r="F125" s="26"/>
      <c r="G125" s="26"/>
      <c r="H125" s="26"/>
      <c r="I125" s="26"/>
      <c r="J125" s="26"/>
      <c r="K125" s="26"/>
      <c r="L125" s="26"/>
      <c r="M125" s="67"/>
      <c r="N125" s="68"/>
      <c r="O125" s="68"/>
      <c r="P125" s="67"/>
      <c r="Q125" s="16" cm="1">
        <f t="array" ref="Q125">SUM(D125:H125*K125)</f>
        <v>0</v>
      </c>
      <c r="R125" s="16" cm="1">
        <f t="array" ref="R125">SUM(I125:J125*L125)</f>
        <v>0</v>
      </c>
      <c r="S125" s="16">
        <f t="shared" si="33"/>
        <v>0</v>
      </c>
      <c r="T125" s="14"/>
    </row>
    <row r="126" spans="1:20" ht="20.25" customHeight="1" x14ac:dyDescent="0.15">
      <c r="A126" s="14"/>
      <c r="B126" s="66"/>
      <c r="C126" s="20" t="s">
        <v>30</v>
      </c>
      <c r="D126" s="26"/>
      <c r="E126" s="26"/>
      <c r="F126" s="26"/>
      <c r="G126" s="26"/>
      <c r="H126" s="26"/>
      <c r="I126" s="26"/>
      <c r="J126" s="26"/>
      <c r="K126" s="26"/>
      <c r="L126" s="26"/>
      <c r="M126" s="67"/>
      <c r="N126" s="68"/>
      <c r="O126" s="68"/>
      <c r="P126" s="67"/>
      <c r="Q126" s="16" cm="1">
        <f t="array" ref="Q126">SUM(D126:H126*K126)</f>
        <v>0</v>
      </c>
      <c r="R126" s="16" cm="1">
        <f t="array" ref="R126">SUM(I126:J126*L126)</f>
        <v>0</v>
      </c>
      <c r="S126" s="16">
        <f t="shared" si="33"/>
        <v>0</v>
      </c>
      <c r="T126" s="14"/>
    </row>
    <row r="127" spans="1:20" ht="20.25" customHeight="1" x14ac:dyDescent="0.15">
      <c r="A127" s="14"/>
      <c r="B127" s="66"/>
      <c r="C127" s="20" t="s">
        <v>31</v>
      </c>
      <c r="D127" s="26"/>
      <c r="E127" s="26"/>
      <c r="F127" s="26"/>
      <c r="G127" s="26"/>
      <c r="H127" s="26"/>
      <c r="I127" s="26"/>
      <c r="J127" s="26"/>
      <c r="K127" s="26"/>
      <c r="L127" s="26"/>
      <c r="M127" s="67"/>
      <c r="N127" s="68"/>
      <c r="O127" s="68"/>
      <c r="P127" s="67"/>
      <c r="Q127" s="16" cm="1">
        <f t="array" ref="Q127">SUM(D127:H127*K127)</f>
        <v>0</v>
      </c>
      <c r="R127" s="16" cm="1">
        <f t="array" ref="R127">SUM(I127:J127*L127)</f>
        <v>0</v>
      </c>
      <c r="S127" s="16">
        <f t="shared" si="33"/>
        <v>0</v>
      </c>
      <c r="T127" s="14"/>
    </row>
    <row r="128" spans="1:20" ht="20.25" customHeight="1" x14ac:dyDescent="0.15">
      <c r="A128" s="14"/>
      <c r="B128" s="66"/>
      <c r="C128" s="19" t="s">
        <v>28</v>
      </c>
      <c r="D128" s="25"/>
      <c r="E128" s="25"/>
      <c r="F128" s="25"/>
      <c r="G128" s="25"/>
      <c r="H128" s="25"/>
      <c r="I128" s="25"/>
      <c r="J128" s="25"/>
      <c r="K128" s="25"/>
      <c r="L128" s="25"/>
      <c r="M128" s="67" cm="1">
        <f t="array" ref="M128">(SUM(D128:H131*K128:K131)+SUM(I128:J131*L128:L131))/35.5</f>
        <v>0</v>
      </c>
      <c r="N128" s="68"/>
      <c r="O128" s="68"/>
      <c r="P128" s="67">
        <f t="shared" ref="P128" si="34">IFERROR(N128/O128, 0)</f>
        <v>0</v>
      </c>
      <c r="Q128" s="16" cm="1">
        <f t="array" ref="Q128">SUM(D128:H128*K128)</f>
        <v>0</v>
      </c>
      <c r="R128" s="16" cm="1">
        <f t="array" ref="R128">SUM(I128:J128*L128)</f>
        <v>0</v>
      </c>
      <c r="S128" s="16">
        <f t="shared" si="33"/>
        <v>0</v>
      </c>
      <c r="T128" s="14"/>
    </row>
    <row r="129" spans="1:20" ht="20.25" customHeight="1" x14ac:dyDescent="0.15">
      <c r="A129" s="14"/>
      <c r="B129" s="66"/>
      <c r="C129" s="20" t="s">
        <v>29</v>
      </c>
      <c r="D129" s="26"/>
      <c r="E129" s="26"/>
      <c r="F129" s="26"/>
      <c r="G129" s="26"/>
      <c r="H129" s="26"/>
      <c r="I129" s="26"/>
      <c r="J129" s="26"/>
      <c r="K129" s="26"/>
      <c r="L129" s="26"/>
      <c r="M129" s="67"/>
      <c r="N129" s="68"/>
      <c r="O129" s="68"/>
      <c r="P129" s="67"/>
      <c r="Q129" s="16" cm="1">
        <f t="array" ref="Q129">SUM(D129:H129*K129)</f>
        <v>0</v>
      </c>
      <c r="R129" s="16" cm="1">
        <f t="array" ref="R129">SUM(I129:J129*L129)</f>
        <v>0</v>
      </c>
      <c r="S129" s="16">
        <f t="shared" si="33"/>
        <v>0</v>
      </c>
      <c r="T129" s="14"/>
    </row>
    <row r="130" spans="1:20" ht="20.25" customHeight="1" x14ac:dyDescent="0.15">
      <c r="A130" s="14"/>
      <c r="B130" s="66"/>
      <c r="C130" s="20" t="s">
        <v>30</v>
      </c>
      <c r="D130" s="26"/>
      <c r="E130" s="26"/>
      <c r="F130" s="26"/>
      <c r="G130" s="26"/>
      <c r="H130" s="26"/>
      <c r="I130" s="26"/>
      <c r="J130" s="26"/>
      <c r="K130" s="26"/>
      <c r="L130" s="26"/>
      <c r="M130" s="67"/>
      <c r="N130" s="68"/>
      <c r="O130" s="68"/>
      <c r="P130" s="67"/>
      <c r="Q130" s="16" cm="1">
        <f t="array" ref="Q130">SUM(D130:H130*K130)</f>
        <v>0</v>
      </c>
      <c r="R130" s="16" cm="1">
        <f t="array" ref="R130">SUM(I130:J130*L130)</f>
        <v>0</v>
      </c>
      <c r="S130" s="16">
        <f t="shared" si="33"/>
        <v>0</v>
      </c>
      <c r="T130" s="14"/>
    </row>
    <row r="131" spans="1:20" ht="20.25" customHeight="1" x14ac:dyDescent="0.15">
      <c r="A131" s="14"/>
      <c r="B131" s="66"/>
      <c r="C131" s="20" t="s">
        <v>31</v>
      </c>
      <c r="D131" s="26"/>
      <c r="E131" s="26"/>
      <c r="F131" s="26"/>
      <c r="G131" s="26"/>
      <c r="H131" s="26"/>
      <c r="I131" s="26"/>
      <c r="J131" s="26"/>
      <c r="K131" s="26"/>
      <c r="L131" s="26"/>
      <c r="M131" s="67"/>
      <c r="N131" s="68"/>
      <c r="O131" s="68"/>
      <c r="P131" s="67"/>
      <c r="Q131" s="16" cm="1">
        <f t="array" ref="Q131">SUM(D131:H131*K131)</f>
        <v>0</v>
      </c>
      <c r="R131" s="16" cm="1">
        <f t="array" ref="R131">SUM(I131:J131*L131)</f>
        <v>0</v>
      </c>
      <c r="S131" s="16">
        <f t="shared" si="33"/>
        <v>0</v>
      </c>
      <c r="T131" s="14"/>
    </row>
    <row r="132" spans="1:20" ht="20.25" customHeight="1" x14ac:dyDescent="0.15">
      <c r="A132" s="14"/>
      <c r="B132" s="66"/>
      <c r="C132" s="19" t="s">
        <v>28</v>
      </c>
      <c r="D132" s="25"/>
      <c r="E132" s="25"/>
      <c r="F132" s="25"/>
      <c r="G132" s="25"/>
      <c r="H132" s="25"/>
      <c r="I132" s="25"/>
      <c r="J132" s="25"/>
      <c r="K132" s="25"/>
      <c r="L132" s="25"/>
      <c r="M132" s="67" cm="1">
        <f t="array" ref="M132">(SUM(D132:H135*K132:K135)+SUM(I132:J135*L132:L135))/35.5</f>
        <v>0</v>
      </c>
      <c r="N132" s="68"/>
      <c r="O132" s="68"/>
      <c r="P132" s="67">
        <f t="shared" ref="P132" si="35">IFERROR(N132/O132, 0)</f>
        <v>0</v>
      </c>
      <c r="Q132" s="16" cm="1">
        <f t="array" ref="Q132">SUM(D132:H132*K132)</f>
        <v>0</v>
      </c>
      <c r="R132" s="16" cm="1">
        <f t="array" ref="R132">SUM(I132:J132*L132)</f>
        <v>0</v>
      </c>
      <c r="S132" s="16">
        <f t="shared" si="33"/>
        <v>0</v>
      </c>
      <c r="T132" s="14"/>
    </row>
    <row r="133" spans="1:20" ht="20.25" customHeight="1" x14ac:dyDescent="0.15">
      <c r="A133" s="14"/>
      <c r="B133" s="66"/>
      <c r="C133" s="20" t="s">
        <v>29</v>
      </c>
      <c r="D133" s="26"/>
      <c r="E133" s="26"/>
      <c r="F133" s="26"/>
      <c r="G133" s="26"/>
      <c r="H133" s="26"/>
      <c r="I133" s="26"/>
      <c r="J133" s="26"/>
      <c r="K133" s="26"/>
      <c r="L133" s="26"/>
      <c r="M133" s="67"/>
      <c r="N133" s="68"/>
      <c r="O133" s="68"/>
      <c r="P133" s="67"/>
      <c r="Q133" s="16" cm="1">
        <f t="array" ref="Q133">SUM(D133:H133*K133)</f>
        <v>0</v>
      </c>
      <c r="R133" s="16" cm="1">
        <f t="array" ref="R133">SUM(I133:J133*L133)</f>
        <v>0</v>
      </c>
      <c r="S133" s="16">
        <f t="shared" si="33"/>
        <v>0</v>
      </c>
      <c r="T133" s="14"/>
    </row>
    <row r="134" spans="1:20" ht="20.25" customHeight="1" x14ac:dyDescent="0.15">
      <c r="A134" s="14"/>
      <c r="B134" s="66"/>
      <c r="C134" s="20" t="s">
        <v>30</v>
      </c>
      <c r="D134" s="26"/>
      <c r="E134" s="26"/>
      <c r="F134" s="26"/>
      <c r="G134" s="26"/>
      <c r="H134" s="26"/>
      <c r="I134" s="26"/>
      <c r="J134" s="26"/>
      <c r="K134" s="26"/>
      <c r="L134" s="26"/>
      <c r="M134" s="67"/>
      <c r="N134" s="68"/>
      <c r="O134" s="68"/>
      <c r="P134" s="67"/>
      <c r="Q134" s="16" cm="1">
        <f t="array" ref="Q134">SUM(D134:H134*K134)</f>
        <v>0</v>
      </c>
      <c r="R134" s="16" cm="1">
        <f t="array" ref="R134">SUM(I134:J134*L134)</f>
        <v>0</v>
      </c>
      <c r="S134" s="16">
        <f t="shared" si="33"/>
        <v>0</v>
      </c>
      <c r="T134" s="14"/>
    </row>
    <row r="135" spans="1:20" ht="20.25" customHeight="1" x14ac:dyDescent="0.15">
      <c r="A135" s="14"/>
      <c r="B135" s="66"/>
      <c r="C135" s="20" t="s">
        <v>31</v>
      </c>
      <c r="D135" s="26"/>
      <c r="E135" s="26"/>
      <c r="F135" s="26"/>
      <c r="G135" s="26"/>
      <c r="H135" s="26"/>
      <c r="I135" s="26"/>
      <c r="J135" s="26"/>
      <c r="K135" s="26"/>
      <c r="L135" s="26"/>
      <c r="M135" s="67"/>
      <c r="N135" s="68"/>
      <c r="O135" s="68"/>
      <c r="P135" s="67"/>
      <c r="Q135" s="16" cm="1">
        <f t="array" ref="Q135">SUM(D135:H135*K135)</f>
        <v>0</v>
      </c>
      <c r="R135" s="16" cm="1">
        <f t="array" ref="R135">SUM(I135:J135*L135)</f>
        <v>0</v>
      </c>
      <c r="S135" s="16">
        <f t="shared" si="33"/>
        <v>0</v>
      </c>
      <c r="T135" s="14"/>
    </row>
    <row r="136" spans="1:20" ht="20.25" customHeight="1" x14ac:dyDescent="0.15">
      <c r="A136" s="14"/>
      <c r="B136" s="66"/>
      <c r="C136" s="19" t="s">
        <v>28</v>
      </c>
      <c r="D136" s="25"/>
      <c r="E136" s="25"/>
      <c r="F136" s="25"/>
      <c r="G136" s="25"/>
      <c r="H136" s="25"/>
      <c r="I136" s="25"/>
      <c r="J136" s="25"/>
      <c r="K136" s="25"/>
      <c r="L136" s="25"/>
      <c r="M136" s="67" cm="1">
        <f t="array" ref="M136">(SUM(D136:H139*K136:K139)+SUM(I136:J139*L136:L139))/35.5</f>
        <v>0</v>
      </c>
      <c r="N136" s="68"/>
      <c r="O136" s="68"/>
      <c r="P136" s="67">
        <f t="shared" ref="P136" si="36">IFERROR(N136/O136, 0)</f>
        <v>0</v>
      </c>
      <c r="Q136" s="16" cm="1">
        <f t="array" ref="Q136">SUM(D136:H136*K136)</f>
        <v>0</v>
      </c>
      <c r="R136" s="16" cm="1">
        <f t="array" ref="R136">SUM(I136:J136*L136)</f>
        <v>0</v>
      </c>
      <c r="S136" s="16">
        <f t="shared" si="33"/>
        <v>0</v>
      </c>
      <c r="T136" s="14"/>
    </row>
    <row r="137" spans="1:20" ht="20.25" customHeight="1" x14ac:dyDescent="0.15">
      <c r="A137" s="14"/>
      <c r="B137" s="66"/>
      <c r="C137" s="20" t="s">
        <v>29</v>
      </c>
      <c r="D137" s="26"/>
      <c r="E137" s="26"/>
      <c r="F137" s="26"/>
      <c r="G137" s="26"/>
      <c r="H137" s="26"/>
      <c r="I137" s="26"/>
      <c r="J137" s="26"/>
      <c r="K137" s="26"/>
      <c r="L137" s="26"/>
      <c r="M137" s="67"/>
      <c r="N137" s="68"/>
      <c r="O137" s="68"/>
      <c r="P137" s="67"/>
      <c r="Q137" s="16" cm="1">
        <f t="array" ref="Q137">SUM(D137:H137*K137)</f>
        <v>0</v>
      </c>
      <c r="R137" s="16" cm="1">
        <f t="array" ref="R137">SUM(I137:J137*L137)</f>
        <v>0</v>
      </c>
      <c r="S137" s="16">
        <f t="shared" si="33"/>
        <v>0</v>
      </c>
      <c r="T137" s="14"/>
    </row>
    <row r="138" spans="1:20" ht="20.25" customHeight="1" x14ac:dyDescent="0.15">
      <c r="A138" s="14"/>
      <c r="B138" s="66"/>
      <c r="C138" s="20" t="s">
        <v>30</v>
      </c>
      <c r="D138" s="26"/>
      <c r="E138" s="26"/>
      <c r="F138" s="26"/>
      <c r="G138" s="26"/>
      <c r="H138" s="26"/>
      <c r="I138" s="26"/>
      <c r="J138" s="26"/>
      <c r="K138" s="26"/>
      <c r="L138" s="26"/>
      <c r="M138" s="67"/>
      <c r="N138" s="68"/>
      <c r="O138" s="68"/>
      <c r="P138" s="67"/>
      <c r="Q138" s="16" cm="1">
        <f t="array" ref="Q138">SUM(D138:H138*K138)</f>
        <v>0</v>
      </c>
      <c r="R138" s="16" cm="1">
        <f t="array" ref="R138">SUM(I138:J138*L138)</f>
        <v>0</v>
      </c>
      <c r="S138" s="16">
        <f t="shared" si="33"/>
        <v>0</v>
      </c>
      <c r="T138" s="14"/>
    </row>
    <row r="139" spans="1:20" ht="20.25" customHeight="1" x14ac:dyDescent="0.15">
      <c r="A139" s="14"/>
      <c r="B139" s="66"/>
      <c r="C139" s="20" t="s">
        <v>31</v>
      </c>
      <c r="D139" s="26"/>
      <c r="E139" s="26"/>
      <c r="F139" s="26"/>
      <c r="G139" s="26"/>
      <c r="H139" s="26"/>
      <c r="I139" s="26"/>
      <c r="J139" s="26"/>
      <c r="K139" s="26"/>
      <c r="L139" s="26"/>
      <c r="M139" s="67"/>
      <c r="N139" s="68"/>
      <c r="O139" s="68"/>
      <c r="P139" s="67"/>
      <c r="Q139" s="16" cm="1">
        <f t="array" ref="Q139">SUM(D139:H139*K139)</f>
        <v>0</v>
      </c>
      <c r="R139" s="16" cm="1">
        <f t="array" ref="R139">SUM(I139:J139*L139)</f>
        <v>0</v>
      </c>
      <c r="S139" s="16">
        <f t="shared" si="33"/>
        <v>0</v>
      </c>
      <c r="T139" s="14"/>
    </row>
    <row r="140" spans="1:20" ht="20.25" customHeight="1" x14ac:dyDescent="0.15">
      <c r="A140" s="14"/>
      <c r="B140" s="66"/>
      <c r="C140" s="19" t="s">
        <v>28</v>
      </c>
      <c r="D140" s="25"/>
      <c r="E140" s="25"/>
      <c r="F140" s="25"/>
      <c r="G140" s="25"/>
      <c r="H140" s="25"/>
      <c r="I140" s="25"/>
      <c r="J140" s="25"/>
      <c r="K140" s="25"/>
      <c r="L140" s="25"/>
      <c r="M140" s="67" cm="1">
        <f t="array" ref="M140">(SUM(D140:H143*K140:K143)+SUM(I140:J143*L140:L143))/35.5</f>
        <v>0</v>
      </c>
      <c r="N140" s="68"/>
      <c r="O140" s="68"/>
      <c r="P140" s="67">
        <f t="shared" ref="P140" si="37">IFERROR(N140/O140, 0)</f>
        <v>0</v>
      </c>
      <c r="Q140" s="16" cm="1">
        <f t="array" ref="Q140">SUM(D140:H140*K140)</f>
        <v>0</v>
      </c>
      <c r="R140" s="16" cm="1">
        <f t="array" ref="R140">SUM(I140:J140*L140)</f>
        <v>0</v>
      </c>
      <c r="S140" s="16">
        <f t="shared" si="33"/>
        <v>0</v>
      </c>
      <c r="T140" s="14"/>
    </row>
    <row r="141" spans="1:20" ht="20.25" customHeight="1" x14ac:dyDescent="0.15">
      <c r="A141" s="14"/>
      <c r="B141" s="66"/>
      <c r="C141" s="20" t="s">
        <v>29</v>
      </c>
      <c r="D141" s="26"/>
      <c r="E141" s="26"/>
      <c r="F141" s="26"/>
      <c r="G141" s="26"/>
      <c r="H141" s="26"/>
      <c r="I141" s="26"/>
      <c r="J141" s="26"/>
      <c r="K141" s="26"/>
      <c r="L141" s="26"/>
      <c r="M141" s="67"/>
      <c r="N141" s="68"/>
      <c r="O141" s="68"/>
      <c r="P141" s="67"/>
      <c r="Q141" s="16" cm="1">
        <f t="array" ref="Q141">SUM(D141:H141*K141)</f>
        <v>0</v>
      </c>
      <c r="R141" s="16" cm="1">
        <f t="array" ref="R141">SUM(I141:J141*L141)</f>
        <v>0</v>
      </c>
      <c r="S141" s="16">
        <f t="shared" si="33"/>
        <v>0</v>
      </c>
      <c r="T141" s="14"/>
    </row>
    <row r="142" spans="1:20" ht="20.25" customHeight="1" x14ac:dyDescent="0.15">
      <c r="A142" s="14"/>
      <c r="B142" s="66"/>
      <c r="C142" s="20" t="s">
        <v>30</v>
      </c>
      <c r="D142" s="26"/>
      <c r="E142" s="26"/>
      <c r="F142" s="26"/>
      <c r="G142" s="26"/>
      <c r="H142" s="26"/>
      <c r="I142" s="26"/>
      <c r="J142" s="26"/>
      <c r="K142" s="26"/>
      <c r="L142" s="26"/>
      <c r="M142" s="67"/>
      <c r="N142" s="68"/>
      <c r="O142" s="68"/>
      <c r="P142" s="67"/>
      <c r="Q142" s="16" cm="1">
        <f t="array" ref="Q142">SUM(D142:H142*K142)</f>
        <v>0</v>
      </c>
      <c r="R142" s="16" cm="1">
        <f t="array" ref="R142">SUM(I142:J142*L142)</f>
        <v>0</v>
      </c>
      <c r="S142" s="16">
        <f t="shared" si="33"/>
        <v>0</v>
      </c>
      <c r="T142" s="14"/>
    </row>
    <row r="143" spans="1:20" ht="20.25" customHeight="1" x14ac:dyDescent="0.15">
      <c r="A143" s="14"/>
      <c r="B143" s="66"/>
      <c r="C143" s="20" t="s">
        <v>31</v>
      </c>
      <c r="D143" s="26"/>
      <c r="E143" s="26"/>
      <c r="F143" s="26"/>
      <c r="G143" s="26"/>
      <c r="H143" s="26"/>
      <c r="I143" s="26"/>
      <c r="J143" s="26"/>
      <c r="K143" s="26"/>
      <c r="L143" s="26"/>
      <c r="M143" s="67"/>
      <c r="N143" s="68"/>
      <c r="O143" s="68"/>
      <c r="P143" s="67"/>
      <c r="Q143" s="16" cm="1">
        <f t="array" ref="Q143">SUM(D143:H143*K143)</f>
        <v>0</v>
      </c>
      <c r="R143" s="16" cm="1">
        <f t="array" ref="R143">SUM(I143:J143*L143)</f>
        <v>0</v>
      </c>
      <c r="S143" s="16">
        <f t="shared" si="33"/>
        <v>0</v>
      </c>
      <c r="T143" s="14"/>
    </row>
    <row r="144" spans="1:20" ht="20.25" customHeight="1" x14ac:dyDescent="0.15">
      <c r="A144" s="14"/>
      <c r="B144" s="66"/>
      <c r="C144" s="19" t="s">
        <v>28</v>
      </c>
      <c r="D144" s="25"/>
      <c r="E144" s="25"/>
      <c r="F144" s="25"/>
      <c r="G144" s="25"/>
      <c r="H144" s="25"/>
      <c r="I144" s="25"/>
      <c r="J144" s="25"/>
      <c r="K144" s="25"/>
      <c r="L144" s="25"/>
      <c r="M144" s="67" cm="1">
        <f t="array" ref="M144">(SUM(D144:H147*K144:K147)+SUM(I144:J147*L144:L147))/35.5</f>
        <v>0</v>
      </c>
      <c r="N144" s="68"/>
      <c r="O144" s="68"/>
      <c r="P144" s="67">
        <f t="shared" ref="P144" si="38">IFERROR(N144/O144, 0)</f>
        <v>0</v>
      </c>
      <c r="Q144" s="16" cm="1">
        <f t="array" ref="Q144">SUM(D144:H144*K144)</f>
        <v>0</v>
      </c>
      <c r="R144" s="16" cm="1">
        <f t="array" ref="R144">SUM(I144:J144*L144)</f>
        <v>0</v>
      </c>
      <c r="S144" s="16">
        <f t="shared" si="33"/>
        <v>0</v>
      </c>
      <c r="T144" s="14"/>
    </row>
    <row r="145" spans="1:20" ht="20.25" customHeight="1" x14ac:dyDescent="0.15">
      <c r="A145" s="14"/>
      <c r="B145" s="66"/>
      <c r="C145" s="20" t="s">
        <v>29</v>
      </c>
      <c r="D145" s="26"/>
      <c r="E145" s="26"/>
      <c r="F145" s="26"/>
      <c r="G145" s="26"/>
      <c r="H145" s="26"/>
      <c r="I145" s="26"/>
      <c r="J145" s="26"/>
      <c r="K145" s="26"/>
      <c r="L145" s="26"/>
      <c r="M145" s="67"/>
      <c r="N145" s="68"/>
      <c r="O145" s="68"/>
      <c r="P145" s="67"/>
      <c r="Q145" s="16" cm="1">
        <f t="array" ref="Q145">SUM(D145:H145*K145)</f>
        <v>0</v>
      </c>
      <c r="R145" s="16" cm="1">
        <f t="array" ref="R145">SUM(I145:J145*L145)</f>
        <v>0</v>
      </c>
      <c r="S145" s="16">
        <f t="shared" si="33"/>
        <v>0</v>
      </c>
      <c r="T145" s="14"/>
    </row>
    <row r="146" spans="1:20" ht="20.25" customHeight="1" x14ac:dyDescent="0.15">
      <c r="A146" s="14"/>
      <c r="B146" s="66"/>
      <c r="C146" s="20" t="s">
        <v>30</v>
      </c>
      <c r="D146" s="26"/>
      <c r="E146" s="26"/>
      <c r="F146" s="26"/>
      <c r="G146" s="26"/>
      <c r="H146" s="26"/>
      <c r="I146" s="26"/>
      <c r="J146" s="26"/>
      <c r="K146" s="26"/>
      <c r="L146" s="26"/>
      <c r="M146" s="67"/>
      <c r="N146" s="68"/>
      <c r="O146" s="68"/>
      <c r="P146" s="67"/>
      <c r="Q146" s="16" cm="1">
        <f t="array" ref="Q146">SUM(D146:H146*K146)</f>
        <v>0</v>
      </c>
      <c r="R146" s="16" cm="1">
        <f t="array" ref="R146">SUM(I146:J146*L146)</f>
        <v>0</v>
      </c>
      <c r="S146" s="16">
        <f t="shared" si="33"/>
        <v>0</v>
      </c>
      <c r="T146" s="14"/>
    </row>
    <row r="147" spans="1:20" ht="20.25" customHeight="1" x14ac:dyDescent="0.15">
      <c r="A147" s="14"/>
      <c r="B147" s="66"/>
      <c r="C147" s="20" t="s">
        <v>31</v>
      </c>
      <c r="D147" s="26"/>
      <c r="E147" s="26"/>
      <c r="F147" s="26"/>
      <c r="G147" s="26"/>
      <c r="H147" s="26"/>
      <c r="I147" s="26"/>
      <c r="J147" s="26"/>
      <c r="K147" s="26"/>
      <c r="L147" s="26"/>
      <c r="M147" s="67"/>
      <c r="N147" s="68"/>
      <c r="O147" s="68"/>
      <c r="P147" s="67"/>
      <c r="Q147" s="16" cm="1">
        <f t="array" ref="Q147">SUM(D147:H147*K147)</f>
        <v>0</v>
      </c>
      <c r="R147" s="16" cm="1">
        <f t="array" ref="R147">SUM(I147:J147*L147)</f>
        <v>0</v>
      </c>
      <c r="S147" s="16">
        <f t="shared" si="33"/>
        <v>0</v>
      </c>
      <c r="T147" s="14"/>
    </row>
    <row r="148" spans="1:20" ht="20.25" customHeight="1" x14ac:dyDescent="0.15">
      <c r="A148" s="14"/>
      <c r="B148" s="66"/>
      <c r="C148" s="19" t="s">
        <v>28</v>
      </c>
      <c r="D148" s="25"/>
      <c r="E148" s="25"/>
      <c r="F148" s="25"/>
      <c r="G148" s="25"/>
      <c r="H148" s="25"/>
      <c r="I148" s="25"/>
      <c r="J148" s="25"/>
      <c r="K148" s="25"/>
      <c r="L148" s="25"/>
      <c r="M148" s="67" cm="1">
        <f t="array" ref="M148">(SUM(D148:H151*K148:K151)+SUM(I148:J151*L148:L151))/35.5</f>
        <v>0</v>
      </c>
      <c r="N148" s="68"/>
      <c r="O148" s="68"/>
      <c r="P148" s="67">
        <f t="shared" ref="P148" si="39">IFERROR(N148/O148, 0)</f>
        <v>0</v>
      </c>
      <c r="Q148" s="16" cm="1">
        <f t="array" ref="Q148">SUM(D148:H148*K148)</f>
        <v>0</v>
      </c>
      <c r="R148" s="16" cm="1">
        <f t="array" ref="R148">SUM(I148:J148*L148)</f>
        <v>0</v>
      </c>
      <c r="S148" s="16">
        <f t="shared" si="33"/>
        <v>0</v>
      </c>
      <c r="T148" s="14"/>
    </row>
    <row r="149" spans="1:20" ht="20.25" customHeight="1" x14ac:dyDescent="0.15">
      <c r="A149" s="14"/>
      <c r="B149" s="66"/>
      <c r="C149" s="20" t="s">
        <v>29</v>
      </c>
      <c r="D149" s="26"/>
      <c r="E149" s="26"/>
      <c r="F149" s="26"/>
      <c r="G149" s="26"/>
      <c r="H149" s="26"/>
      <c r="I149" s="26"/>
      <c r="J149" s="26"/>
      <c r="K149" s="26"/>
      <c r="L149" s="26"/>
      <c r="M149" s="67"/>
      <c r="N149" s="68"/>
      <c r="O149" s="68"/>
      <c r="P149" s="67"/>
      <c r="Q149" s="16" cm="1">
        <f t="array" ref="Q149">SUM(D149:H149*K149)</f>
        <v>0</v>
      </c>
      <c r="R149" s="16" cm="1">
        <f t="array" ref="R149">SUM(I149:J149*L149)</f>
        <v>0</v>
      </c>
      <c r="S149" s="16">
        <f t="shared" si="33"/>
        <v>0</v>
      </c>
      <c r="T149" s="14"/>
    </row>
    <row r="150" spans="1:20" ht="20.25" customHeight="1" x14ac:dyDescent="0.15">
      <c r="A150" s="14"/>
      <c r="B150" s="66"/>
      <c r="C150" s="20" t="s">
        <v>30</v>
      </c>
      <c r="D150" s="26"/>
      <c r="E150" s="26"/>
      <c r="F150" s="26"/>
      <c r="G150" s="26"/>
      <c r="H150" s="26"/>
      <c r="I150" s="26"/>
      <c r="J150" s="26"/>
      <c r="K150" s="26"/>
      <c r="L150" s="26"/>
      <c r="M150" s="67"/>
      <c r="N150" s="68"/>
      <c r="O150" s="68"/>
      <c r="P150" s="67"/>
      <c r="Q150" s="16" cm="1">
        <f t="array" ref="Q150">SUM(D150:H150*K150)</f>
        <v>0</v>
      </c>
      <c r="R150" s="16" cm="1">
        <f t="array" ref="R150">SUM(I150:J150*L150)</f>
        <v>0</v>
      </c>
      <c r="S150" s="16">
        <f t="shared" si="33"/>
        <v>0</v>
      </c>
      <c r="T150" s="14"/>
    </row>
    <row r="151" spans="1:20" ht="20.25" customHeight="1" x14ac:dyDescent="0.15">
      <c r="A151" s="14"/>
      <c r="B151" s="66"/>
      <c r="C151" s="20" t="s">
        <v>31</v>
      </c>
      <c r="D151" s="26"/>
      <c r="E151" s="26"/>
      <c r="F151" s="26"/>
      <c r="G151" s="26"/>
      <c r="H151" s="26"/>
      <c r="I151" s="26"/>
      <c r="J151" s="26"/>
      <c r="K151" s="26"/>
      <c r="L151" s="26"/>
      <c r="M151" s="67"/>
      <c r="N151" s="68"/>
      <c r="O151" s="68"/>
      <c r="P151" s="67"/>
      <c r="Q151" s="16" cm="1">
        <f t="array" ref="Q151">SUM(D151:H151*K151)</f>
        <v>0</v>
      </c>
      <c r="R151" s="16" cm="1">
        <f t="array" ref="R151">SUM(I151:J151*L151)</f>
        <v>0</v>
      </c>
      <c r="S151" s="16">
        <f t="shared" si="33"/>
        <v>0</v>
      </c>
      <c r="T151" s="14"/>
    </row>
    <row r="152" spans="1:20" ht="20.25" customHeight="1" x14ac:dyDescent="0.15">
      <c r="A152" s="14"/>
      <c r="B152" s="66"/>
      <c r="C152" s="19" t="s">
        <v>28</v>
      </c>
      <c r="D152" s="25"/>
      <c r="E152" s="25"/>
      <c r="F152" s="25"/>
      <c r="G152" s="25"/>
      <c r="H152" s="25"/>
      <c r="I152" s="25"/>
      <c r="J152" s="25"/>
      <c r="K152" s="25"/>
      <c r="L152" s="25"/>
      <c r="M152" s="67" cm="1">
        <f t="array" ref="M152">(SUM(D152:H155*K152:K155)+SUM(I152:J155*L152:L155))/35.5</f>
        <v>0</v>
      </c>
      <c r="N152" s="68"/>
      <c r="O152" s="68"/>
      <c r="P152" s="67">
        <f t="shared" ref="P152" si="40">IFERROR(N152/O152, 0)</f>
        <v>0</v>
      </c>
      <c r="Q152" s="16" cm="1">
        <f t="array" ref="Q152">SUM(D152:H152*K152)</f>
        <v>0</v>
      </c>
      <c r="R152" s="16" cm="1">
        <f t="array" ref="R152">SUM(I152:J152*L152)</f>
        <v>0</v>
      </c>
      <c r="S152" s="16">
        <f t="shared" si="33"/>
        <v>0</v>
      </c>
      <c r="T152" s="14"/>
    </row>
    <row r="153" spans="1:20" ht="20.25" customHeight="1" x14ac:dyDescent="0.15">
      <c r="A153" s="14"/>
      <c r="B153" s="66"/>
      <c r="C153" s="20" t="s">
        <v>29</v>
      </c>
      <c r="D153" s="26"/>
      <c r="E153" s="26"/>
      <c r="F153" s="26"/>
      <c r="G153" s="26"/>
      <c r="H153" s="26"/>
      <c r="I153" s="26"/>
      <c r="J153" s="26"/>
      <c r="K153" s="26"/>
      <c r="L153" s="26"/>
      <c r="M153" s="67"/>
      <c r="N153" s="68"/>
      <c r="O153" s="68"/>
      <c r="P153" s="67"/>
      <c r="Q153" s="16" cm="1">
        <f t="array" ref="Q153">SUM(D153:H153*K153)</f>
        <v>0</v>
      </c>
      <c r="R153" s="16" cm="1">
        <f t="array" ref="R153">SUM(I153:J153*L153)</f>
        <v>0</v>
      </c>
      <c r="S153" s="16">
        <f t="shared" si="33"/>
        <v>0</v>
      </c>
      <c r="T153" s="14"/>
    </row>
    <row r="154" spans="1:20" ht="20.25" customHeight="1" x14ac:dyDescent="0.15">
      <c r="A154" s="14"/>
      <c r="B154" s="66"/>
      <c r="C154" s="20" t="s">
        <v>30</v>
      </c>
      <c r="D154" s="26"/>
      <c r="E154" s="26"/>
      <c r="F154" s="26"/>
      <c r="G154" s="26"/>
      <c r="H154" s="26"/>
      <c r="I154" s="26"/>
      <c r="J154" s="26"/>
      <c r="K154" s="26"/>
      <c r="L154" s="26"/>
      <c r="M154" s="67"/>
      <c r="N154" s="68"/>
      <c r="O154" s="68"/>
      <c r="P154" s="67"/>
      <c r="Q154" s="16" cm="1">
        <f t="array" ref="Q154">SUM(D154:H154*K154)</f>
        <v>0</v>
      </c>
      <c r="R154" s="16" cm="1">
        <f t="array" ref="R154">SUM(I154:J154*L154)</f>
        <v>0</v>
      </c>
      <c r="S154" s="16">
        <f t="shared" si="33"/>
        <v>0</v>
      </c>
      <c r="T154" s="14"/>
    </row>
    <row r="155" spans="1:20" ht="20.25" customHeight="1" x14ac:dyDescent="0.15">
      <c r="A155" s="14"/>
      <c r="B155" s="66"/>
      <c r="C155" s="20" t="s">
        <v>31</v>
      </c>
      <c r="D155" s="26"/>
      <c r="E155" s="26"/>
      <c r="F155" s="26"/>
      <c r="G155" s="26"/>
      <c r="H155" s="26"/>
      <c r="I155" s="26"/>
      <c r="J155" s="26"/>
      <c r="K155" s="26"/>
      <c r="L155" s="26"/>
      <c r="M155" s="67"/>
      <c r="N155" s="68"/>
      <c r="O155" s="68"/>
      <c r="P155" s="67"/>
      <c r="Q155" s="16" cm="1">
        <f t="array" ref="Q155">SUM(D155:H155*K155)</f>
        <v>0</v>
      </c>
      <c r="R155" s="16" cm="1">
        <f t="array" ref="R155">SUM(I155:J155*L155)</f>
        <v>0</v>
      </c>
      <c r="S155" s="16">
        <f t="shared" si="33"/>
        <v>0</v>
      </c>
      <c r="T155" s="14"/>
    </row>
    <row r="156" spans="1:20" ht="20.25" customHeight="1" x14ac:dyDescent="0.15">
      <c r="A156" s="14"/>
      <c r="B156" s="66"/>
      <c r="C156" s="19" t="s">
        <v>28</v>
      </c>
      <c r="D156" s="25"/>
      <c r="E156" s="25"/>
      <c r="F156" s="25"/>
      <c r="G156" s="25"/>
      <c r="H156" s="25"/>
      <c r="I156" s="25"/>
      <c r="J156" s="25"/>
      <c r="K156" s="25"/>
      <c r="L156" s="25"/>
      <c r="M156" s="67" cm="1">
        <f t="array" ref="M156">(SUM(D156:H159*K156:K159)+SUM(I156:J159*L156:L159))/35.5</f>
        <v>0</v>
      </c>
      <c r="N156" s="68"/>
      <c r="O156" s="68"/>
      <c r="P156" s="67">
        <f t="shared" ref="P156" si="41">IFERROR(N156/O156, 0)</f>
        <v>0</v>
      </c>
      <c r="Q156" s="16" cm="1">
        <f t="array" ref="Q156">SUM(D156:H156*K156)</f>
        <v>0</v>
      </c>
      <c r="R156" s="16" cm="1">
        <f t="array" ref="R156">SUM(I156:J156*L156)</f>
        <v>0</v>
      </c>
      <c r="S156" s="16">
        <f t="shared" si="33"/>
        <v>0</v>
      </c>
      <c r="T156" s="14"/>
    </row>
    <row r="157" spans="1:20" ht="20.25" customHeight="1" x14ac:dyDescent="0.15">
      <c r="A157" s="14"/>
      <c r="B157" s="66"/>
      <c r="C157" s="20" t="s">
        <v>29</v>
      </c>
      <c r="D157" s="26"/>
      <c r="E157" s="26"/>
      <c r="F157" s="26"/>
      <c r="G157" s="26"/>
      <c r="H157" s="26"/>
      <c r="I157" s="26"/>
      <c r="J157" s="26"/>
      <c r="K157" s="26"/>
      <c r="L157" s="26"/>
      <c r="M157" s="67"/>
      <c r="N157" s="68"/>
      <c r="O157" s="68"/>
      <c r="P157" s="67"/>
      <c r="Q157" s="16" cm="1">
        <f t="array" ref="Q157">SUM(D157:H157*K157)</f>
        <v>0</v>
      </c>
      <c r="R157" s="16" cm="1">
        <f t="array" ref="R157">SUM(I157:J157*L157)</f>
        <v>0</v>
      </c>
      <c r="S157" s="16">
        <f t="shared" si="33"/>
        <v>0</v>
      </c>
      <c r="T157" s="14"/>
    </row>
    <row r="158" spans="1:20" ht="20.25" customHeight="1" x14ac:dyDescent="0.15">
      <c r="A158" s="14"/>
      <c r="B158" s="66"/>
      <c r="C158" s="20" t="s">
        <v>30</v>
      </c>
      <c r="D158" s="26"/>
      <c r="E158" s="26"/>
      <c r="F158" s="26"/>
      <c r="G158" s="26"/>
      <c r="H158" s="26"/>
      <c r="I158" s="26"/>
      <c r="J158" s="26"/>
      <c r="K158" s="26"/>
      <c r="L158" s="26"/>
      <c r="M158" s="67"/>
      <c r="N158" s="68"/>
      <c r="O158" s="68"/>
      <c r="P158" s="67"/>
      <c r="Q158" s="16" cm="1">
        <f t="array" ref="Q158">SUM(D158:H158*K158)</f>
        <v>0</v>
      </c>
      <c r="R158" s="16" cm="1">
        <f t="array" ref="R158">SUM(I158:J158*L158)</f>
        <v>0</v>
      </c>
      <c r="S158" s="16">
        <f t="shared" si="33"/>
        <v>0</v>
      </c>
      <c r="T158" s="14"/>
    </row>
    <row r="159" spans="1:20" ht="20.25" customHeight="1" x14ac:dyDescent="0.15">
      <c r="A159" s="14"/>
      <c r="B159" s="66"/>
      <c r="C159" s="20" t="s">
        <v>31</v>
      </c>
      <c r="D159" s="26"/>
      <c r="E159" s="26"/>
      <c r="F159" s="26"/>
      <c r="G159" s="26"/>
      <c r="H159" s="26"/>
      <c r="I159" s="26"/>
      <c r="J159" s="26"/>
      <c r="K159" s="26"/>
      <c r="L159" s="26"/>
      <c r="M159" s="67"/>
      <c r="N159" s="68"/>
      <c r="O159" s="68"/>
      <c r="P159" s="67"/>
      <c r="Q159" s="16" cm="1">
        <f t="array" ref="Q159">SUM(D159:H159*K159)</f>
        <v>0</v>
      </c>
      <c r="R159" s="16" cm="1">
        <f t="array" ref="R159">SUM(I159:J159*L159)</f>
        <v>0</v>
      </c>
      <c r="S159" s="16">
        <f t="shared" si="33"/>
        <v>0</v>
      </c>
      <c r="T159" s="14"/>
    </row>
    <row r="160" spans="1:20" ht="20.25" customHeight="1" x14ac:dyDescent="0.15">
      <c r="A160" s="14"/>
      <c r="B160" s="66"/>
      <c r="C160" s="19" t="s">
        <v>28</v>
      </c>
      <c r="D160" s="25"/>
      <c r="E160" s="25"/>
      <c r="F160" s="25"/>
      <c r="G160" s="25"/>
      <c r="H160" s="25"/>
      <c r="I160" s="25"/>
      <c r="J160" s="25"/>
      <c r="K160" s="25"/>
      <c r="L160" s="25"/>
      <c r="M160" s="67" cm="1">
        <f t="array" ref="M160">(SUM(D160:H163*K160:K163)+SUM(I160:J163*L160:L163))/35.5</f>
        <v>0</v>
      </c>
      <c r="N160" s="68"/>
      <c r="O160" s="68"/>
      <c r="P160" s="67">
        <f t="shared" ref="P160" si="42">IFERROR(N160/O160, 0)</f>
        <v>0</v>
      </c>
      <c r="Q160" s="16" cm="1">
        <f t="array" ref="Q160">SUM(D160:H160*K160)</f>
        <v>0</v>
      </c>
      <c r="R160" s="16" cm="1">
        <f t="array" ref="R160">SUM(I160:J160*L160)</f>
        <v>0</v>
      </c>
      <c r="S160" s="16">
        <f t="shared" si="33"/>
        <v>0</v>
      </c>
      <c r="T160" s="14"/>
    </row>
    <row r="161" spans="1:20" ht="20.25" customHeight="1" x14ac:dyDescent="0.15">
      <c r="A161" s="14"/>
      <c r="B161" s="66"/>
      <c r="C161" s="20" t="s">
        <v>29</v>
      </c>
      <c r="D161" s="26"/>
      <c r="E161" s="26"/>
      <c r="F161" s="26"/>
      <c r="G161" s="26"/>
      <c r="H161" s="26"/>
      <c r="I161" s="26"/>
      <c r="J161" s="26"/>
      <c r="K161" s="26"/>
      <c r="L161" s="26"/>
      <c r="M161" s="67"/>
      <c r="N161" s="68"/>
      <c r="O161" s="68"/>
      <c r="P161" s="67"/>
      <c r="Q161" s="16" cm="1">
        <f t="array" ref="Q161">SUM(D161:H161*K161)</f>
        <v>0</v>
      </c>
      <c r="R161" s="16" cm="1">
        <f t="array" ref="R161">SUM(I161:J161*L161)</f>
        <v>0</v>
      </c>
      <c r="S161" s="16">
        <f t="shared" si="33"/>
        <v>0</v>
      </c>
      <c r="T161" s="14"/>
    </row>
    <row r="162" spans="1:20" ht="20.25" customHeight="1" x14ac:dyDescent="0.15">
      <c r="A162" s="14"/>
      <c r="B162" s="66"/>
      <c r="C162" s="20" t="s">
        <v>30</v>
      </c>
      <c r="D162" s="26"/>
      <c r="E162" s="26"/>
      <c r="F162" s="26"/>
      <c r="G162" s="26"/>
      <c r="H162" s="26"/>
      <c r="I162" s="26"/>
      <c r="J162" s="26"/>
      <c r="K162" s="26"/>
      <c r="L162" s="26"/>
      <c r="M162" s="67"/>
      <c r="N162" s="68"/>
      <c r="O162" s="68"/>
      <c r="P162" s="67"/>
      <c r="Q162" s="16" cm="1">
        <f t="array" ref="Q162">SUM(D162:H162*K162)</f>
        <v>0</v>
      </c>
      <c r="R162" s="16" cm="1">
        <f t="array" ref="R162">SUM(I162:J162*L162)</f>
        <v>0</v>
      </c>
      <c r="S162" s="16">
        <f t="shared" si="33"/>
        <v>0</v>
      </c>
      <c r="T162" s="14"/>
    </row>
    <row r="163" spans="1:20" ht="20.25" customHeight="1" x14ac:dyDescent="0.15">
      <c r="A163" s="14"/>
      <c r="B163" s="66"/>
      <c r="C163" s="20" t="s">
        <v>31</v>
      </c>
      <c r="D163" s="26"/>
      <c r="E163" s="26"/>
      <c r="F163" s="26"/>
      <c r="G163" s="26"/>
      <c r="H163" s="26"/>
      <c r="I163" s="26"/>
      <c r="J163" s="26"/>
      <c r="K163" s="26"/>
      <c r="L163" s="26"/>
      <c r="M163" s="67"/>
      <c r="N163" s="68"/>
      <c r="O163" s="68"/>
      <c r="P163" s="67"/>
      <c r="Q163" s="16" cm="1">
        <f t="array" ref="Q163">SUM(D163:H163*K163)</f>
        <v>0</v>
      </c>
      <c r="R163" s="16" cm="1">
        <f t="array" ref="R163">SUM(I163:J163*L163)</f>
        <v>0</v>
      </c>
      <c r="S163" s="16">
        <f t="shared" si="33"/>
        <v>0</v>
      </c>
      <c r="T163" s="14"/>
    </row>
    <row r="164" spans="1:20" ht="20.25" customHeight="1" x14ac:dyDescent="0.15">
      <c r="A164" s="14"/>
      <c r="B164" s="66"/>
      <c r="C164" s="19" t="s">
        <v>28</v>
      </c>
      <c r="D164" s="25"/>
      <c r="E164" s="25"/>
      <c r="F164" s="25"/>
      <c r="G164" s="25"/>
      <c r="H164" s="25"/>
      <c r="I164" s="25"/>
      <c r="J164" s="25"/>
      <c r="K164" s="25"/>
      <c r="L164" s="25"/>
      <c r="M164" s="67" cm="1">
        <f t="array" ref="M164">(SUM(D164:H167*K164:K167)+SUM(I164:J167*L164:L167))/35.5</f>
        <v>0</v>
      </c>
      <c r="N164" s="68"/>
      <c r="O164" s="68"/>
      <c r="P164" s="67">
        <f>IFERROR(N164/O164, 0)</f>
        <v>0</v>
      </c>
      <c r="Q164" s="16" cm="1">
        <f t="array" ref="Q164">SUM(D164:H164*K164)</f>
        <v>0</v>
      </c>
      <c r="R164" s="16" cm="1">
        <f t="array" ref="R164">SUM(I164:J164*L164)</f>
        <v>0</v>
      </c>
      <c r="S164" s="16">
        <f t="shared" si="33"/>
        <v>0</v>
      </c>
      <c r="T164" s="14"/>
    </row>
    <row r="165" spans="1:20" ht="20.25" customHeight="1" x14ac:dyDescent="0.15">
      <c r="A165" s="14"/>
      <c r="B165" s="66"/>
      <c r="C165" s="20" t="s">
        <v>29</v>
      </c>
      <c r="D165" s="26"/>
      <c r="E165" s="26"/>
      <c r="F165" s="26"/>
      <c r="G165" s="26"/>
      <c r="H165" s="26"/>
      <c r="I165" s="26"/>
      <c r="J165" s="26"/>
      <c r="K165" s="26"/>
      <c r="L165" s="26"/>
      <c r="M165" s="67"/>
      <c r="N165" s="68"/>
      <c r="O165" s="68"/>
      <c r="P165" s="67"/>
      <c r="Q165" s="16" cm="1">
        <f t="array" ref="Q165">SUM(D165:H165*K165)</f>
        <v>0</v>
      </c>
      <c r="R165" s="16" cm="1">
        <f t="array" ref="R165">SUM(I165:J165*L165)</f>
        <v>0</v>
      </c>
      <c r="S165" s="16">
        <f t="shared" si="33"/>
        <v>0</v>
      </c>
      <c r="T165" s="14"/>
    </row>
    <row r="166" spans="1:20" ht="20.25" customHeight="1" x14ac:dyDescent="0.15">
      <c r="A166" s="14"/>
      <c r="B166" s="66"/>
      <c r="C166" s="20" t="s">
        <v>30</v>
      </c>
      <c r="D166" s="26"/>
      <c r="E166" s="26"/>
      <c r="F166" s="26"/>
      <c r="G166" s="26"/>
      <c r="H166" s="26"/>
      <c r="I166" s="26"/>
      <c r="J166" s="26"/>
      <c r="K166" s="26"/>
      <c r="L166" s="26"/>
      <c r="M166" s="67"/>
      <c r="N166" s="68"/>
      <c r="O166" s="68"/>
      <c r="P166" s="67"/>
      <c r="Q166" s="16" cm="1">
        <f t="array" ref="Q166">SUM(D166:H166*K166)</f>
        <v>0</v>
      </c>
      <c r="R166" s="16" cm="1">
        <f t="array" ref="R166">SUM(I166:J166*L166)</f>
        <v>0</v>
      </c>
      <c r="S166" s="16">
        <f t="shared" si="33"/>
        <v>0</v>
      </c>
      <c r="T166" s="14"/>
    </row>
    <row r="167" spans="1:20" ht="20.25" customHeight="1" x14ac:dyDescent="0.15">
      <c r="A167" s="14"/>
      <c r="B167" s="66"/>
      <c r="C167" s="21" t="s">
        <v>31</v>
      </c>
      <c r="D167" s="27"/>
      <c r="E167" s="27"/>
      <c r="F167" s="27"/>
      <c r="G167" s="27"/>
      <c r="H167" s="27"/>
      <c r="I167" s="27"/>
      <c r="J167" s="27"/>
      <c r="K167" s="27"/>
      <c r="L167" s="27"/>
      <c r="M167" s="67"/>
      <c r="N167" s="68"/>
      <c r="O167" s="68"/>
      <c r="P167" s="67"/>
      <c r="Q167" s="16" cm="1">
        <f t="array" ref="Q167">SUM(D167:H167*K167)</f>
        <v>0</v>
      </c>
      <c r="R167" s="16" cm="1">
        <f t="array" ref="R167">SUM(I167:J167*L167)</f>
        <v>0</v>
      </c>
      <c r="S167" s="16">
        <f t="shared" si="33"/>
        <v>0</v>
      </c>
      <c r="T167" s="14"/>
    </row>
    <row r="168" spans="1:20" ht="28" customHeight="1" x14ac:dyDescent="0.15">
      <c r="A168" s="14"/>
      <c r="B168" s="15"/>
      <c r="C168" s="14"/>
      <c r="D168" s="14"/>
      <c r="E168" s="14"/>
      <c r="F168" s="14"/>
      <c r="G168" s="14"/>
      <c r="H168" s="14"/>
      <c r="I168" s="14"/>
      <c r="J168" s="14"/>
      <c r="K168" s="14"/>
      <c r="L168" s="14"/>
      <c r="M168" s="14"/>
      <c r="N168" s="14"/>
      <c r="O168" s="14"/>
      <c r="P168" s="14"/>
      <c r="Q168" s="14"/>
      <c r="R168" s="14"/>
      <c r="S168" s="14"/>
      <c r="T168" s="14"/>
    </row>
  </sheetData>
  <sheetProtection algorithmName="SHA-512" hashValue="OL7iNoELfgXKA1anNk2LyWuSH/cSKF0VPbCccD/35BYo1UPDJxE0rESFTJYcSTc7G9V8PHlSF6/ihettuEG4vg==" saltValue="PXHFttpX7BIUsH+X8z2saQ==" spinCount="100000" sheet="1" objects="1" scenarios="1"/>
  <mergeCells count="216">
    <mergeCell ref="Q2:Q3"/>
    <mergeCell ref="R2:R3"/>
    <mergeCell ref="S2:S3"/>
    <mergeCell ref="B164:B167"/>
    <mergeCell ref="M164:M167"/>
    <mergeCell ref="N164:N167"/>
    <mergeCell ref="O164:O167"/>
    <mergeCell ref="P164:P167"/>
    <mergeCell ref="B160:B163"/>
    <mergeCell ref="M160:M163"/>
    <mergeCell ref="N160:N163"/>
    <mergeCell ref="O160:O163"/>
    <mergeCell ref="P160:P163"/>
    <mergeCell ref="B156:B159"/>
    <mergeCell ref="M156:M159"/>
    <mergeCell ref="N156:N159"/>
    <mergeCell ref="O156:O159"/>
    <mergeCell ref="P156:P159"/>
    <mergeCell ref="B152:B155"/>
    <mergeCell ref="M152:M155"/>
    <mergeCell ref="N152:N155"/>
    <mergeCell ref="O152:O155"/>
    <mergeCell ref="P152:P155"/>
    <mergeCell ref="B148:B151"/>
    <mergeCell ref="M148:M151"/>
    <mergeCell ref="N148:N151"/>
    <mergeCell ref="O148:O151"/>
    <mergeCell ref="P148:P151"/>
    <mergeCell ref="B144:B147"/>
    <mergeCell ref="M144:M147"/>
    <mergeCell ref="N144:N147"/>
    <mergeCell ref="O144:O147"/>
    <mergeCell ref="P144:P147"/>
    <mergeCell ref="B140:B143"/>
    <mergeCell ref="M140:M143"/>
    <mergeCell ref="N140:N143"/>
    <mergeCell ref="O140:O143"/>
    <mergeCell ref="P140:P143"/>
    <mergeCell ref="B136:B139"/>
    <mergeCell ref="M136:M139"/>
    <mergeCell ref="N136:N139"/>
    <mergeCell ref="O136:O139"/>
    <mergeCell ref="P136:P139"/>
    <mergeCell ref="B132:B135"/>
    <mergeCell ref="M132:M135"/>
    <mergeCell ref="N132:N135"/>
    <mergeCell ref="O132:O135"/>
    <mergeCell ref="P132:P135"/>
    <mergeCell ref="B128:B131"/>
    <mergeCell ref="M128:M131"/>
    <mergeCell ref="N128:N131"/>
    <mergeCell ref="O128:O131"/>
    <mergeCell ref="P128:P131"/>
    <mergeCell ref="B124:B127"/>
    <mergeCell ref="M124:M127"/>
    <mergeCell ref="N124:N127"/>
    <mergeCell ref="O124:O127"/>
    <mergeCell ref="P124:P127"/>
    <mergeCell ref="B120:B123"/>
    <mergeCell ref="M120:M123"/>
    <mergeCell ref="N120:N123"/>
    <mergeCell ref="O120:O123"/>
    <mergeCell ref="P120:P123"/>
    <mergeCell ref="B116:B119"/>
    <mergeCell ref="M116:M119"/>
    <mergeCell ref="N116:N119"/>
    <mergeCell ref="O116:O119"/>
    <mergeCell ref="P116:P119"/>
    <mergeCell ref="B112:B115"/>
    <mergeCell ref="M112:M115"/>
    <mergeCell ref="N112:N115"/>
    <mergeCell ref="O112:O115"/>
    <mergeCell ref="P112:P115"/>
    <mergeCell ref="B108:B111"/>
    <mergeCell ref="M108:M111"/>
    <mergeCell ref="N108:N111"/>
    <mergeCell ref="O108:O111"/>
    <mergeCell ref="P108:P111"/>
    <mergeCell ref="B104:B107"/>
    <mergeCell ref="M104:M107"/>
    <mergeCell ref="N104:N107"/>
    <mergeCell ref="O104:O107"/>
    <mergeCell ref="P104:P107"/>
    <mergeCell ref="B100:B103"/>
    <mergeCell ref="M100:M103"/>
    <mergeCell ref="N100:N103"/>
    <mergeCell ref="O100:O103"/>
    <mergeCell ref="P100:P103"/>
    <mergeCell ref="B96:B99"/>
    <mergeCell ref="M96:M99"/>
    <mergeCell ref="N96:N99"/>
    <mergeCell ref="O96:O99"/>
    <mergeCell ref="P96:P99"/>
    <mergeCell ref="B92:B95"/>
    <mergeCell ref="M92:M95"/>
    <mergeCell ref="N92:N95"/>
    <mergeCell ref="O92:O95"/>
    <mergeCell ref="P92:P95"/>
    <mergeCell ref="B88:B91"/>
    <mergeCell ref="M88:M91"/>
    <mergeCell ref="N88:N91"/>
    <mergeCell ref="O88:O91"/>
    <mergeCell ref="P88:P91"/>
    <mergeCell ref="B84:B87"/>
    <mergeCell ref="M84:M87"/>
    <mergeCell ref="N84:N87"/>
    <mergeCell ref="O84:O87"/>
    <mergeCell ref="P84:P87"/>
    <mergeCell ref="B80:B83"/>
    <mergeCell ref="M80:M83"/>
    <mergeCell ref="N80:N83"/>
    <mergeCell ref="O80:O83"/>
    <mergeCell ref="P80:P83"/>
    <mergeCell ref="N76:N79"/>
    <mergeCell ref="P2:P3"/>
    <mergeCell ref="P4:P7"/>
    <mergeCell ref="P8:P11"/>
    <mergeCell ref="P12:P15"/>
    <mergeCell ref="P16:P19"/>
    <mergeCell ref="P20:P23"/>
    <mergeCell ref="P24:P27"/>
    <mergeCell ref="P28:P31"/>
    <mergeCell ref="N2:N3"/>
    <mergeCell ref="O2:O3"/>
    <mergeCell ref="N4:N7"/>
    <mergeCell ref="N8:N11"/>
    <mergeCell ref="N12:N15"/>
    <mergeCell ref="B2:B3"/>
    <mergeCell ref="C2:C3"/>
    <mergeCell ref="D2:J2"/>
    <mergeCell ref="K2:L2"/>
    <mergeCell ref="M2:M3"/>
    <mergeCell ref="P76:P79"/>
    <mergeCell ref="P32:P35"/>
    <mergeCell ref="P36:P39"/>
    <mergeCell ref="P40:P43"/>
    <mergeCell ref="P44:P47"/>
    <mergeCell ref="P48:P51"/>
    <mergeCell ref="P52:P55"/>
    <mergeCell ref="P56:P59"/>
    <mergeCell ref="P60:P63"/>
    <mergeCell ref="P64:P67"/>
    <mergeCell ref="P68:P71"/>
    <mergeCell ref="P72:P75"/>
    <mergeCell ref="B76:B79"/>
    <mergeCell ref="M76:M79"/>
    <mergeCell ref="O76:O79"/>
    <mergeCell ref="B68:B71"/>
    <mergeCell ref="M68:M71"/>
    <mergeCell ref="O68:O71"/>
    <mergeCell ref="B72:B75"/>
    <mergeCell ref="M72:M75"/>
    <mergeCell ref="O72:O75"/>
    <mergeCell ref="B60:B63"/>
    <mergeCell ref="M60:M63"/>
    <mergeCell ref="O60:O63"/>
    <mergeCell ref="B64:B67"/>
    <mergeCell ref="M64:M67"/>
    <mergeCell ref="O64:O67"/>
    <mergeCell ref="N60:N63"/>
    <mergeCell ref="N64:N67"/>
    <mergeCell ref="N68:N71"/>
    <mergeCell ref="N72:N75"/>
    <mergeCell ref="B52:B55"/>
    <mergeCell ref="M52:M55"/>
    <mergeCell ref="O52:O55"/>
    <mergeCell ref="B56:B59"/>
    <mergeCell ref="M56:M59"/>
    <mergeCell ref="O56:O59"/>
    <mergeCell ref="N52:N55"/>
    <mergeCell ref="N56:N59"/>
    <mergeCell ref="B44:B47"/>
    <mergeCell ref="M44:M47"/>
    <mergeCell ref="O44:O47"/>
    <mergeCell ref="B48:B51"/>
    <mergeCell ref="M48:M51"/>
    <mergeCell ref="O48:O51"/>
    <mergeCell ref="N44:N47"/>
    <mergeCell ref="N48:N51"/>
    <mergeCell ref="B36:B39"/>
    <mergeCell ref="M36:M39"/>
    <mergeCell ref="O36:O39"/>
    <mergeCell ref="B40:B43"/>
    <mergeCell ref="M40:M43"/>
    <mergeCell ref="O40:O43"/>
    <mergeCell ref="N36:N39"/>
    <mergeCell ref="N40:N43"/>
    <mergeCell ref="B28:B31"/>
    <mergeCell ref="M28:M31"/>
    <mergeCell ref="O28:O31"/>
    <mergeCell ref="B32:B35"/>
    <mergeCell ref="M32:M35"/>
    <mergeCell ref="O32:O35"/>
    <mergeCell ref="N28:N31"/>
    <mergeCell ref="N32:N35"/>
    <mergeCell ref="B24:B27"/>
    <mergeCell ref="M24:M27"/>
    <mergeCell ref="O24:O27"/>
    <mergeCell ref="N20:N23"/>
    <mergeCell ref="N24:N27"/>
    <mergeCell ref="B12:B15"/>
    <mergeCell ref="M12:M15"/>
    <mergeCell ref="O12:O15"/>
    <mergeCell ref="B16:B19"/>
    <mergeCell ref="M16:M19"/>
    <mergeCell ref="O16:O19"/>
    <mergeCell ref="N16:N19"/>
    <mergeCell ref="B4:B7"/>
    <mergeCell ref="M4:M7"/>
    <mergeCell ref="O4:O7"/>
    <mergeCell ref="B8:B11"/>
    <mergeCell ref="M8:M11"/>
    <mergeCell ref="O8:O11"/>
    <mergeCell ref="B20:B23"/>
    <mergeCell ref="M20:M23"/>
    <mergeCell ref="O20:O23"/>
  </mergeCells>
  <conditionalFormatting sqref="D4:N167">
    <cfRule type="expression" dxfId="3" priority="1">
      <formula>MOD(D4,1)&lt;&gt;0</formula>
    </cfRule>
    <cfRule type="expression" dxfId="2" priority="2">
      <formula>MOD(D4,1)=0</formula>
    </cfRule>
  </conditionalFormatting>
  <conditionalFormatting sqref="P4:P167">
    <cfRule type="expression" dxfId="1" priority="7">
      <formula>MOD(P4*100,1)=0</formula>
    </cfRule>
    <cfRule type="expression" dxfId="0" priority="8">
      <formula>MOD(P4*100,1)&lt;&gt;0</formula>
    </cfRule>
  </conditionalFormatting>
  <dataValidations count="2">
    <dataValidation type="decimal" allowBlank="1" showInputMessage="1" showErrorMessage="1" sqref="K8:L167" xr:uid="{084BE959-4B4A-4856-95B2-DBDE11874CE1}">
      <formula1>0</formula1>
      <formula2>24</formula2>
    </dataValidation>
    <dataValidation type="decimal" operator="greaterThanOrEqual" allowBlank="1" showInputMessage="1" showErrorMessage="1" sqref="D8:J167 N8:O167" xr:uid="{25D4E767-EF3E-4A85-814B-0099D0BADFCC}">
      <formula1>0</formula1>
    </dataValidation>
  </dataValidations>
  <pageMargins left="0.7" right="0.7" top="0.75" bottom="0.75" header="0.3" footer="0.3"/>
  <pageSetup paperSize="9" orientation="portrait" r:id="rId1"/>
  <ignoredErrors>
    <ignoredError sqref="M8 Q6 M4 M12 M24 M28 M4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06111-9261-4DB1-A3E6-ADDD0D3223BC}">
  <dimension ref="F1:Y25"/>
  <sheetViews>
    <sheetView showGridLines="0" zoomScale="125" zoomScaleNormal="145" workbookViewId="0">
      <selection activeCell="I4" sqref="I4"/>
    </sheetView>
  </sheetViews>
  <sheetFormatPr baseColWidth="10" defaultColWidth="8.83203125" defaultRowHeight="15" x14ac:dyDescent="0.2"/>
  <cols>
    <col min="1" max="1" width="2.1640625" customWidth="1"/>
    <col min="6" max="7" width="16" customWidth="1"/>
    <col min="8" max="8" width="16.83203125" customWidth="1"/>
    <col min="9" max="9" width="15" customWidth="1"/>
    <col min="16" max="23" width="9.1640625" hidden="1" customWidth="1"/>
  </cols>
  <sheetData>
    <row r="1" spans="6:25" ht="15" customHeight="1" x14ac:dyDescent="0.2"/>
    <row r="2" spans="6:25" ht="27" customHeight="1" x14ac:dyDescent="0.2">
      <c r="F2" s="77" t="s">
        <v>38</v>
      </c>
      <c r="G2" s="77"/>
      <c r="H2" s="77"/>
      <c r="I2" s="77"/>
      <c r="P2" s="5"/>
      <c r="Q2" s="5" t="s">
        <v>39</v>
      </c>
      <c r="R2" s="5"/>
      <c r="S2" s="5">
        <f ca="1">IFERROR(SUM(OFFSET(Bemanningsplan!$R$8, MATCH($I$4, Bemanningsplan!$B$8:$B$167, 0)-1, 0, 4))*IF(I5="Netto", 47, 52), 0)</f>
        <v>10587.199999999999</v>
      </c>
      <c r="T2" s="5" t="s">
        <v>40</v>
      </c>
      <c r="U2" s="3">
        <f ca="1">IF(I3 = 0, 0.75, I3)</f>
        <v>0.6</v>
      </c>
      <c r="V2" s="5"/>
      <c r="W2" s="5"/>
    </row>
    <row r="3" spans="6:25" ht="20.25" customHeight="1" x14ac:dyDescent="0.2">
      <c r="F3" s="78" t="s">
        <v>41</v>
      </c>
      <c r="G3" s="78"/>
      <c r="H3" s="78"/>
      <c r="I3" s="6">
        <f ca="1">IFERROR(OFFSET(Bemanningsplan!P8, MATCH($I$4, Bemanningsplan!$B$8:$B$167, 0)-1,0), 0)</f>
        <v>0.6</v>
      </c>
      <c r="P3" s="5"/>
      <c r="Q3" s="5"/>
      <c r="R3" s="5"/>
      <c r="S3" s="5">
        <f ca="1">IF(S2=0, R8*35.5*IF(I5="Netto", 47, 52)*2/7, S2)</f>
        <v>10587.199999999999</v>
      </c>
      <c r="T3" s="5"/>
      <c r="U3" s="5"/>
      <c r="V3" s="5"/>
      <c r="W3" s="5"/>
    </row>
    <row r="4" spans="6:25" ht="22" customHeight="1" x14ac:dyDescent="0.2">
      <c r="F4" s="78" t="s">
        <v>42</v>
      </c>
      <c r="G4" s="78"/>
      <c r="H4" s="78"/>
      <c r="I4" s="13" t="s">
        <v>32</v>
      </c>
      <c r="P4" s="5"/>
      <c r="Q4" s="5" t="s">
        <v>43</v>
      </c>
      <c r="R4" s="5" t="s">
        <v>44</v>
      </c>
      <c r="S4" s="5" t="s">
        <v>45</v>
      </c>
      <c r="T4" s="5"/>
      <c r="W4" s="5"/>
      <c r="Y4" s="5"/>
    </row>
    <row r="5" spans="6:25" ht="22" customHeight="1" x14ac:dyDescent="0.2">
      <c r="F5" s="78" t="s">
        <v>46</v>
      </c>
      <c r="G5" s="78"/>
      <c r="H5" s="78"/>
      <c r="I5" s="13" t="s">
        <v>47</v>
      </c>
      <c r="P5" s="5"/>
      <c r="Q5" s="5">
        <f ca="1">(1/U25)^(1/(U24-1))</f>
        <v>1.0927779994507527</v>
      </c>
      <c r="R5" s="5">
        <f ca="1">IF(U2 = 1, 0, MAX(MIN(U24-1, _xlfn.FLOOR.MATH(LOG(1/U2) / LOG(Q5), 1)), 2))</f>
        <v>5</v>
      </c>
      <c r="S5" s="5">
        <f ca="1">IFERROR((1/I3)^(1/R5), Q5)</f>
        <v>1.1075663432482901</v>
      </c>
      <c r="T5" s="5"/>
      <c r="W5" s="5"/>
      <c r="Y5" s="5"/>
    </row>
    <row r="6" spans="6:25" ht="22" customHeight="1" x14ac:dyDescent="0.2">
      <c r="P6" s="5" t="str">
        <f ca="1">"Simulering av "&amp;IF(ISBLANK(I5), "brutto", LOWER(I5))&amp;" helgetimer " &amp; IF(OR(I4 = 0, I3=0, S2=0), "TEST EKSEMPEL, mangler data for å simulere, velg en utfylt bemanningsplan", "basert på bemanningsplan og gjennomsnittlig stillingsstørrelse fra valgt eksempel: "&amp;I4)</f>
        <v>Simulering av brutto helgetimer basert på bemanningsplan og gjennomsnittlig stillingsstørrelse fra valgt eksempel: Totalt</v>
      </c>
      <c r="Q6" s="5"/>
      <c r="R6" s="5"/>
      <c r="S6" s="5"/>
      <c r="T6" s="5"/>
      <c r="U6" s="5"/>
      <c r="V6" s="5"/>
      <c r="W6" s="5"/>
    </row>
    <row r="7" spans="6:25" ht="16" x14ac:dyDescent="0.2">
      <c r="P7" s="7" t="s">
        <v>48</v>
      </c>
      <c r="Q7" s="8" t="s">
        <v>49</v>
      </c>
      <c r="R7" s="8" t="s">
        <v>50</v>
      </c>
      <c r="S7" s="8" t="s">
        <v>51</v>
      </c>
      <c r="T7" s="8" t="str">
        <f>"Antall "&amp;IF(ISBLANK(I5), "brutto", LOWER(I5))&amp;" helgetimer i snitt pr ansatt pr år"</f>
        <v>Antall brutto helgetimer i snitt pr ansatt pr år</v>
      </c>
      <c r="U7" s="8" t="s">
        <v>52</v>
      </c>
      <c r="V7" s="8" t="s">
        <v>53</v>
      </c>
      <c r="W7" s="5" t="str" cm="1">
        <f t="array" ref="W7:W12">_xlfn.UNIQUE(_xlfn._xlws.FILTER(Bemanningsplan!$B$8:$B$167, Bemanningsplan!$B$8:$B$167&lt;&gt;""))</f>
        <v>Totalt</v>
      </c>
    </row>
    <row r="8" spans="6:25" ht="16" x14ac:dyDescent="0.2">
      <c r="P8" s="9">
        <v>1</v>
      </c>
      <c r="Q8" s="10">
        <f ca="1">R8/S8</f>
        <v>1</v>
      </c>
      <c r="R8" s="11">
        <f ca="1">IF(IFERROR(OFFSET(Bemanningsplan!M8, MATCH($I$4, Bemanningsplan!$B$8:$B$167, 0)-1,0), 0)=0, 20, IFERROR(OFFSET(Bemanningsplan!M8, MATCH($I$4, Bemanningsplan!$B$8:$B$167, 0)-1,0), 0))</f>
        <v>21.552112676056339</v>
      </c>
      <c r="S8" s="11">
        <f ca="1">R8</f>
        <v>21.552112676056339</v>
      </c>
      <c r="T8" s="11">
        <f ca="1">$S$3/S8</f>
        <v>491.23722389230159</v>
      </c>
      <c r="U8" s="12">
        <f ca="1">IF(P8&lt;&gt;$R$5+1, T8, "")</f>
        <v>491.23722389230159</v>
      </c>
      <c r="V8" s="12" t="e">
        <f ca="1">IF(P8=$R$5+1, T8, NA())</f>
        <v>#N/A</v>
      </c>
      <c r="W8" s="5" t="str">
        <v>Høyskole</v>
      </c>
    </row>
    <row r="9" spans="6:25" ht="16" x14ac:dyDescent="0.2">
      <c r="P9" s="9">
        <v>2</v>
      </c>
      <c r="Q9" s="10">
        <f t="shared" ref="Q9:Q22" ca="1" si="0">R9/S9</f>
        <v>0.90288045144743423</v>
      </c>
      <c r="R9" s="11">
        <f ca="1">R8</f>
        <v>21.552112676056339</v>
      </c>
      <c r="S9" s="11">
        <f ca="1">S8*$S$5</f>
        <v>23.870394625894839</v>
      </c>
      <c r="T9" s="11">
        <f t="shared" ref="T9:T22" ca="1" si="1">$S$3/S9</f>
        <v>443.52848647566555</v>
      </c>
      <c r="U9" s="12">
        <f t="shared" ref="U9:U22" ca="1" si="2">IF(P9&lt;&gt;$R$5+1, T9, "")</f>
        <v>443.52848647566555</v>
      </c>
      <c r="V9" s="12" t="e">
        <f t="shared" ref="V9:V22" ca="1" si="3">IF(P9=$R$5+1, T9, NA())</f>
        <v>#N/A</v>
      </c>
      <c r="W9" s="5" t="str">
        <v>Fagbrev</v>
      </c>
    </row>
    <row r="10" spans="6:25" ht="16" x14ac:dyDescent="0.2">
      <c r="P10" s="9">
        <v>3</v>
      </c>
      <c r="Q10" s="10">
        <f t="shared" ca="1" si="0"/>
        <v>0.81519310960592251</v>
      </c>
      <c r="R10" s="11">
        <f t="shared" ref="R10:R22" ca="1" si="4">R9</f>
        <v>21.552112676056339</v>
      </c>
      <c r="S10" s="11">
        <f t="shared" ref="S10:S22" ca="1" si="5">S9*$S$5</f>
        <v>26.438045687695983</v>
      </c>
      <c r="T10" s="11">
        <f t="shared" ca="1" si="1"/>
        <v>400.45320009894613</v>
      </c>
      <c r="U10" s="12">
        <f t="shared" ca="1" si="2"/>
        <v>400.45320009894613</v>
      </c>
      <c r="V10" s="12" t="e">
        <f t="shared" ca="1" si="3"/>
        <v>#N/A</v>
      </c>
      <c r="W10" s="5" t="str">
        <v>Ufaglært</v>
      </c>
    </row>
    <row r="11" spans="6:25" ht="16" x14ac:dyDescent="0.2">
      <c r="P11" s="9">
        <v>4</v>
      </c>
      <c r="Q11" s="10">
        <f t="shared" ca="1" si="0"/>
        <v>0.73602192281783307</v>
      </c>
      <c r="R11" s="11">
        <f t="shared" ca="1" si="4"/>
        <v>21.552112676056339</v>
      </c>
      <c r="S11" s="11">
        <f t="shared" ca="1" si="5"/>
        <v>29.281889584952662</v>
      </c>
      <c r="T11" s="11">
        <f t="shared" ca="1" si="1"/>
        <v>361.5613660889062</v>
      </c>
      <c r="U11" s="12">
        <f t="shared" ca="1" si="2"/>
        <v>361.5613660889062</v>
      </c>
      <c r="V11" s="12" t="e">
        <f t="shared" ca="1" si="3"/>
        <v>#N/A</v>
      </c>
      <c r="W11" s="5" t="str">
        <v>Avdeling nn tjenesterettet- eksempel</v>
      </c>
    </row>
    <row r="12" spans="6:25" ht="16" x14ac:dyDescent="0.2">
      <c r="P12" s="9">
        <v>5</v>
      </c>
      <c r="Q12" s="10">
        <f t="shared" ca="1" si="0"/>
        <v>0.66453980594897377</v>
      </c>
      <c r="R12" s="11">
        <f t="shared" ca="1" si="4"/>
        <v>21.552112676056339</v>
      </c>
      <c r="S12" s="11">
        <f t="shared" ca="1" si="5"/>
        <v>32.431635371006209</v>
      </c>
      <c r="T12" s="11">
        <f t="shared" ca="1" si="1"/>
        <v>326.44668944030269</v>
      </c>
      <c r="U12" s="12">
        <f t="shared" ca="1" si="2"/>
        <v>326.44668944030269</v>
      </c>
      <c r="V12" s="12" t="e">
        <f t="shared" ca="1" si="3"/>
        <v>#N/A</v>
      </c>
      <c r="W12" s="5" t="str">
        <v>Avdeling nn tjenesterettet og buffer</v>
      </c>
    </row>
    <row r="13" spans="6:25" ht="16" x14ac:dyDescent="0.2">
      <c r="P13" s="9">
        <v>6</v>
      </c>
      <c r="Q13" s="10">
        <f t="shared" ca="1" si="0"/>
        <v>0.59999999999999976</v>
      </c>
      <c r="R13" s="11">
        <f t="shared" ca="1" si="4"/>
        <v>21.552112676056339</v>
      </c>
      <c r="S13" s="11">
        <f t="shared" ca="1" si="5"/>
        <v>35.920187793427246</v>
      </c>
      <c r="T13" s="11">
        <f t="shared" ca="1" si="1"/>
        <v>294.74233433538086</v>
      </c>
      <c r="U13" s="12" t="str">
        <f t="shared" ca="1" si="2"/>
        <v/>
      </c>
      <c r="V13" s="12">
        <f t="shared" ca="1" si="3"/>
        <v>294.74233433538086</v>
      </c>
      <c r="W13" s="5"/>
    </row>
    <row r="14" spans="6:25" ht="16" x14ac:dyDescent="0.2">
      <c r="P14" s="9">
        <v>7</v>
      </c>
      <c r="Q14" s="10">
        <f t="shared" ca="1" si="0"/>
        <v>0.54172827086846032</v>
      </c>
      <c r="R14" s="11">
        <f t="shared" ca="1" si="4"/>
        <v>21.552112676056339</v>
      </c>
      <c r="S14" s="11">
        <f t="shared" ca="1" si="5"/>
        <v>39.783991043158082</v>
      </c>
      <c r="T14" s="11">
        <f t="shared" ca="1" si="1"/>
        <v>266.11709188539925</v>
      </c>
      <c r="U14" s="12">
        <f t="shared" ca="1" si="2"/>
        <v>266.11709188539925</v>
      </c>
      <c r="V14" s="12" t="e">
        <f t="shared" ca="1" si="3"/>
        <v>#N/A</v>
      </c>
      <c r="W14" s="5"/>
    </row>
    <row r="15" spans="6:25" ht="16" x14ac:dyDescent="0.2">
      <c r="P15" s="9">
        <v>8</v>
      </c>
      <c r="Q15" s="10">
        <f t="shared" ca="1" si="0"/>
        <v>0.48911586576355331</v>
      </c>
      <c r="R15" s="11">
        <f t="shared" ca="1" si="4"/>
        <v>21.552112676056339</v>
      </c>
      <c r="S15" s="11">
        <f t="shared" ca="1" si="5"/>
        <v>44.063409479493323</v>
      </c>
      <c r="T15" s="11">
        <f t="shared" ca="1" si="1"/>
        <v>240.27192005936757</v>
      </c>
      <c r="U15" s="12">
        <f t="shared" ca="1" si="2"/>
        <v>240.27192005936757</v>
      </c>
      <c r="V15" s="12" t="e">
        <f t="shared" ca="1" si="3"/>
        <v>#N/A</v>
      </c>
      <c r="W15" s="5"/>
    </row>
    <row r="16" spans="6:25" ht="16" x14ac:dyDescent="0.2">
      <c r="P16" s="9">
        <v>9</v>
      </c>
      <c r="Q16" s="10">
        <f t="shared" ca="1" si="0"/>
        <v>0.44161315369069964</v>
      </c>
      <c r="R16" s="11">
        <f t="shared" ca="1" si="4"/>
        <v>21.552112676056339</v>
      </c>
      <c r="S16" s="11">
        <f t="shared" ca="1" si="5"/>
        <v>48.803149308254461</v>
      </c>
      <c r="T16" s="11">
        <f t="shared" ca="1" si="1"/>
        <v>216.9368196533436</v>
      </c>
      <c r="U16" s="12">
        <f t="shared" ca="1" si="2"/>
        <v>216.9368196533436</v>
      </c>
      <c r="V16" s="12" t="e">
        <f t="shared" ca="1" si="3"/>
        <v>#N/A</v>
      </c>
      <c r="W16" s="5"/>
    </row>
    <row r="17" spans="16:23" ht="16" x14ac:dyDescent="0.2">
      <c r="P17" s="9">
        <v>10</v>
      </c>
      <c r="Q17" s="10">
        <f t="shared" ca="1" si="0"/>
        <v>0.39872388356938404</v>
      </c>
      <c r="R17" s="11">
        <f t="shared" ca="1" si="4"/>
        <v>21.552112676056339</v>
      </c>
      <c r="S17" s="11">
        <f t="shared" ca="1" si="5"/>
        <v>54.052725618343707</v>
      </c>
      <c r="T17" s="11">
        <f t="shared" ca="1" si="1"/>
        <v>195.86801366418149</v>
      </c>
      <c r="U17" s="12">
        <f t="shared" ca="1" si="2"/>
        <v>195.86801366418149</v>
      </c>
      <c r="V17" s="12" t="e">
        <f t="shared" ca="1" si="3"/>
        <v>#N/A</v>
      </c>
      <c r="W17" s="5"/>
    </row>
    <row r="18" spans="16:23" ht="16" x14ac:dyDescent="0.2">
      <c r="P18" s="9">
        <v>11</v>
      </c>
      <c r="Q18" s="10">
        <f t="shared" ca="1" si="0"/>
        <v>0.35999999999999965</v>
      </c>
      <c r="R18" s="11">
        <f t="shared" ca="1" si="4"/>
        <v>21.552112676056339</v>
      </c>
      <c r="S18" s="11">
        <f t="shared" ca="1" si="5"/>
        <v>59.866979655712107</v>
      </c>
      <c r="T18" s="11">
        <f t="shared" ca="1" si="1"/>
        <v>176.84540060122842</v>
      </c>
      <c r="U18" s="12">
        <f t="shared" ca="1" si="2"/>
        <v>176.84540060122842</v>
      </c>
      <c r="V18" s="12" t="e">
        <f t="shared" ca="1" si="3"/>
        <v>#N/A</v>
      </c>
      <c r="W18" s="5"/>
    </row>
    <row r="19" spans="16:23" ht="16" x14ac:dyDescent="0.2">
      <c r="P19" s="9">
        <v>12</v>
      </c>
      <c r="Q19" s="10">
        <f t="shared" ca="1" si="0"/>
        <v>0.325036962521076</v>
      </c>
      <c r="R19" s="11">
        <f t="shared" ca="1" si="4"/>
        <v>21.552112676056339</v>
      </c>
      <c r="S19" s="11">
        <f t="shared" ca="1" si="5"/>
        <v>66.306651738596841</v>
      </c>
      <c r="T19" s="11">
        <f t="shared" ca="1" si="1"/>
        <v>159.67025513123943</v>
      </c>
      <c r="U19" s="12">
        <f t="shared" ca="1" si="2"/>
        <v>159.67025513123943</v>
      </c>
      <c r="V19" s="12" t="e">
        <f t="shared" ca="1" si="3"/>
        <v>#N/A</v>
      </c>
      <c r="W19" s="5"/>
    </row>
    <row r="20" spans="16:23" ht="16" x14ac:dyDescent="0.2">
      <c r="P20" s="9">
        <v>13</v>
      </c>
      <c r="Q20" s="10">
        <f t="shared" ca="1" si="0"/>
        <v>0.29346951945813182</v>
      </c>
      <c r="R20" s="11">
        <f t="shared" ca="1" si="4"/>
        <v>21.552112676056339</v>
      </c>
      <c r="S20" s="11">
        <f t="shared" ca="1" si="5"/>
        <v>73.439015799155584</v>
      </c>
      <c r="T20" s="11">
        <f t="shared" ca="1" si="1"/>
        <v>144.16315203562044</v>
      </c>
      <c r="U20" s="12">
        <f t="shared" ca="1" si="2"/>
        <v>144.16315203562044</v>
      </c>
      <c r="V20" s="12" t="e">
        <f t="shared" ca="1" si="3"/>
        <v>#N/A</v>
      </c>
      <c r="W20" s="5"/>
    </row>
    <row r="21" spans="16:23" ht="16" x14ac:dyDescent="0.2">
      <c r="P21" s="9">
        <v>14</v>
      </c>
      <c r="Q21" s="10">
        <f t="shared" ca="1" si="0"/>
        <v>0.26496789221441963</v>
      </c>
      <c r="R21" s="11">
        <f t="shared" ca="1" si="4"/>
        <v>21.552112676056339</v>
      </c>
      <c r="S21" s="11">
        <f t="shared" ca="1" si="5"/>
        <v>81.338582180424154</v>
      </c>
      <c r="T21" s="11">
        <f t="shared" ca="1" si="1"/>
        <v>130.16209179200609</v>
      </c>
      <c r="U21" s="12">
        <f t="shared" ca="1" si="2"/>
        <v>130.16209179200609</v>
      </c>
      <c r="V21" s="12" t="e">
        <f t="shared" ca="1" si="3"/>
        <v>#N/A</v>
      </c>
      <c r="W21" s="5"/>
    </row>
    <row r="22" spans="16:23" ht="16" x14ac:dyDescent="0.2">
      <c r="P22" s="9">
        <v>15</v>
      </c>
      <c r="Q22" s="10">
        <f t="shared" ca="1" si="0"/>
        <v>0.23923433014163026</v>
      </c>
      <c r="R22" s="11">
        <f t="shared" ca="1" si="4"/>
        <v>21.552112676056339</v>
      </c>
      <c r="S22" s="11">
        <f t="shared" ca="1" si="5"/>
        <v>90.087876030572914</v>
      </c>
      <c r="T22" s="11">
        <f t="shared" ca="1" si="1"/>
        <v>117.52080819850882</v>
      </c>
      <c r="U22" s="12">
        <f t="shared" ca="1" si="2"/>
        <v>117.52080819850882</v>
      </c>
      <c r="V22" s="12" t="e">
        <f t="shared" ca="1" si="3"/>
        <v>#N/A</v>
      </c>
      <c r="W22" s="5"/>
    </row>
    <row r="24" spans="16:23" ht="16" x14ac:dyDescent="0.2">
      <c r="R24" s="79" t="s">
        <v>54</v>
      </c>
      <c r="S24" s="80"/>
      <c r="T24" s="81"/>
      <c r="U24" s="82">
        <v>10</v>
      </c>
      <c r="V24" s="82"/>
    </row>
    <row r="25" spans="16:23" ht="17" thickBot="1" x14ac:dyDescent="0.25">
      <c r="R25" s="73" t="s">
        <v>55</v>
      </c>
      <c r="S25" s="74"/>
      <c r="T25" s="75"/>
      <c r="U25" s="76">
        <f ca="1">MIN(0.45,U2)</f>
        <v>0.45</v>
      </c>
      <c r="V25" s="76"/>
    </row>
  </sheetData>
  <sheetProtection algorithmName="SHA-512" hashValue="jJcB9Ni73qPvIKo1OmZSEFCb+5p+CGUcl7XhtoW6Yjz8F0XOg68lrgkBRYTfjviMsrYxzPQ0hGMSKL24Q/qJ4A==" saltValue="NXp8EKa1Snu9q1OCo6/lkA==" spinCount="100000" sheet="1" objects="1" scenarios="1"/>
  <mergeCells count="8">
    <mergeCell ref="R25:T25"/>
    <mergeCell ref="U25:V25"/>
    <mergeCell ref="F2:I2"/>
    <mergeCell ref="F3:H3"/>
    <mergeCell ref="F4:H4"/>
    <mergeCell ref="R24:T24"/>
    <mergeCell ref="U24:V24"/>
    <mergeCell ref="F5:H5"/>
  </mergeCells>
  <dataValidations count="3">
    <dataValidation type="whole" allowBlank="1" showInputMessage="1" showErrorMessage="1" sqref="U24" xr:uid="{F191F1D0-44FF-4DE0-A823-40D6249AF2E1}">
      <formula1>5</formula1>
      <formula2>15</formula2>
    </dataValidation>
    <dataValidation type="list" allowBlank="1" showInputMessage="1" showErrorMessage="1" sqref="I4" xr:uid="{F1756B7A-CEFD-437C-A967-E571216F76CC}">
      <formula1>_xlnm.Extract</formula1>
    </dataValidation>
    <dataValidation type="list" allowBlank="1" showInputMessage="1" showErrorMessage="1" sqref="I5" xr:uid="{795381D4-808A-45AD-8B8D-CE61DA19A7B9}">
      <formula1>"Brutto,Netto"</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94CC1-4E77-4702-AAA5-6D965A7F7FCC}">
  <dimension ref="B1:G17"/>
  <sheetViews>
    <sheetView workbookViewId="0">
      <selection activeCell="C49" sqref="C49"/>
    </sheetView>
  </sheetViews>
  <sheetFormatPr baseColWidth="10" defaultColWidth="9.1640625" defaultRowHeight="15" x14ac:dyDescent="0.2"/>
  <cols>
    <col min="4" max="4" width="17.83203125" style="2" customWidth="1"/>
    <col min="5" max="7" width="14.1640625" style="1" customWidth="1"/>
  </cols>
  <sheetData>
    <row r="1" spans="2:7" x14ac:dyDescent="0.2">
      <c r="B1" t="s">
        <v>56</v>
      </c>
      <c r="C1" t="s">
        <v>57</v>
      </c>
      <c r="D1" s="2" t="s">
        <v>58</v>
      </c>
      <c r="E1" s="1" t="s">
        <v>59</v>
      </c>
      <c r="F1" s="1" t="s">
        <v>60</v>
      </c>
      <c r="G1" s="1" t="s">
        <v>61</v>
      </c>
    </row>
    <row r="2" spans="2:7" x14ac:dyDescent="0.2">
      <c r="C2" t="e">
        <f>VLOOKUP(Table1[[#This Row],[Kode]],#REF!, 2, FALSE)</f>
        <v>#REF!</v>
      </c>
      <c r="D2" s="2" t="e">
        <f>VLOOKUP(Table1[[#This Row],[Kode]],#REF!, 12, FALSE)</f>
        <v>#REF!</v>
      </c>
      <c r="E2" s="1" t="e">
        <f>VLOOKUP(Table1[[#This Row],[Kode]],#REF!, 13, FALSE)</f>
        <v>#REF!</v>
      </c>
      <c r="F2" s="1" t="e">
        <f>VLOOKUP(Table1[[#This Row],[Kode]],#REF!, 14, FALSE)</f>
        <v>#REF!</v>
      </c>
      <c r="G2" s="1" t="e">
        <f>VLOOKUP(Table1[[#This Row],[Kode]],#REF!, 15, FALSE)</f>
        <v>#REF!</v>
      </c>
    </row>
    <row r="3" spans="2:7" x14ac:dyDescent="0.2">
      <c r="C3" t="e">
        <f>VLOOKUP(Table1[[#This Row],[Kode]],#REF!, 2, FALSE)</f>
        <v>#REF!</v>
      </c>
      <c r="D3" s="2" t="e">
        <f>VLOOKUP(Table1[[#This Row],[Kode]],#REF!, 12, FALSE)</f>
        <v>#REF!</v>
      </c>
      <c r="E3" s="1" t="e">
        <f>VLOOKUP(Table1[[#This Row],[Kode]],#REF!, 13, FALSE)</f>
        <v>#REF!</v>
      </c>
      <c r="F3" s="1" t="e">
        <f>VLOOKUP(Table1[[#This Row],[Kode]],#REF!, 14, FALSE)</f>
        <v>#REF!</v>
      </c>
      <c r="G3" s="1" t="e">
        <f>VLOOKUP(Table1[[#This Row],[Kode]],#REF!, 15, FALSE)</f>
        <v>#REF!</v>
      </c>
    </row>
    <row r="4" spans="2:7" x14ac:dyDescent="0.2">
      <c r="C4" t="e">
        <f>VLOOKUP(Table1[[#This Row],[Kode]],#REF!, 2, FALSE)</f>
        <v>#REF!</v>
      </c>
      <c r="D4" s="2" t="e">
        <f>VLOOKUP(Table1[[#This Row],[Kode]],#REF!, 12, FALSE)</f>
        <v>#REF!</v>
      </c>
      <c r="E4" s="1" t="e">
        <f>VLOOKUP(Table1[[#This Row],[Kode]],#REF!, 13, FALSE)</f>
        <v>#REF!</v>
      </c>
      <c r="F4" s="1" t="e">
        <f>VLOOKUP(Table1[[#This Row],[Kode]],#REF!, 14, FALSE)</f>
        <v>#REF!</v>
      </c>
      <c r="G4" s="1" t="e">
        <f>VLOOKUP(Table1[[#This Row],[Kode]],#REF!, 15, FALSE)</f>
        <v>#REF!</v>
      </c>
    </row>
    <row r="5" spans="2:7" x14ac:dyDescent="0.2">
      <c r="C5" t="e">
        <f>VLOOKUP(Table1[[#This Row],[Kode]],#REF!, 2, FALSE)</f>
        <v>#REF!</v>
      </c>
      <c r="D5" s="2" t="e">
        <f>VLOOKUP(Table1[[#This Row],[Kode]],#REF!, 12, FALSE)</f>
        <v>#REF!</v>
      </c>
      <c r="E5" s="1" t="e">
        <f>VLOOKUP(Table1[[#This Row],[Kode]],#REF!, 13, FALSE)</f>
        <v>#REF!</v>
      </c>
      <c r="F5" s="1" t="e">
        <f>VLOOKUP(Table1[[#This Row],[Kode]],#REF!, 14, FALSE)</f>
        <v>#REF!</v>
      </c>
      <c r="G5" s="1" t="e">
        <f>VLOOKUP(Table1[[#This Row],[Kode]],#REF!, 15, FALSE)</f>
        <v>#REF!</v>
      </c>
    </row>
    <row r="6" spans="2:7" x14ac:dyDescent="0.2">
      <c r="C6" t="e">
        <f>VLOOKUP(Table1[[#This Row],[Kode]],#REF!, 2, FALSE)</f>
        <v>#REF!</v>
      </c>
      <c r="D6" s="2" t="e">
        <f>VLOOKUP(Table1[[#This Row],[Kode]],#REF!, 12, FALSE)</f>
        <v>#REF!</v>
      </c>
      <c r="E6" s="1" t="e">
        <f>VLOOKUP(Table1[[#This Row],[Kode]],#REF!, 13, FALSE)</f>
        <v>#REF!</v>
      </c>
      <c r="F6" s="1" t="e">
        <f>VLOOKUP(Table1[[#This Row],[Kode]],#REF!, 14, FALSE)</f>
        <v>#REF!</v>
      </c>
      <c r="G6" s="1" t="e">
        <f>VLOOKUP(Table1[[#This Row],[Kode]],#REF!, 15, FALSE)</f>
        <v>#REF!</v>
      </c>
    </row>
    <row r="7" spans="2:7" x14ac:dyDescent="0.2">
      <c r="C7" t="e">
        <f>VLOOKUP(Table1[[#This Row],[Kode]],#REF!, 2, FALSE)</f>
        <v>#REF!</v>
      </c>
      <c r="D7" s="2" t="e">
        <f>VLOOKUP(Table1[[#This Row],[Kode]],#REF!, 12, FALSE)</f>
        <v>#REF!</v>
      </c>
      <c r="E7" s="1" t="e">
        <f>VLOOKUP(Table1[[#This Row],[Kode]],#REF!, 13, FALSE)</f>
        <v>#REF!</v>
      </c>
      <c r="F7" s="1" t="e">
        <f>VLOOKUP(Table1[[#This Row],[Kode]],#REF!, 14, FALSE)</f>
        <v>#REF!</v>
      </c>
      <c r="G7" s="1" t="e">
        <f>VLOOKUP(Table1[[#This Row],[Kode]],#REF!, 15, FALSE)</f>
        <v>#REF!</v>
      </c>
    </row>
    <row r="8" spans="2:7" x14ac:dyDescent="0.2">
      <c r="C8" t="e">
        <f>VLOOKUP(Table1[[#This Row],[Kode]],#REF!, 2, FALSE)</f>
        <v>#REF!</v>
      </c>
      <c r="D8" s="2" t="e">
        <f>VLOOKUP(Table1[[#This Row],[Kode]],#REF!, 12, FALSE)</f>
        <v>#REF!</v>
      </c>
      <c r="E8" s="1" t="e">
        <f>VLOOKUP(Table1[[#This Row],[Kode]],#REF!, 13, FALSE)</f>
        <v>#REF!</v>
      </c>
      <c r="F8" s="1" t="e">
        <f>VLOOKUP(Table1[[#This Row],[Kode]],#REF!, 14, FALSE)</f>
        <v>#REF!</v>
      </c>
      <c r="G8" s="1" t="e">
        <f>VLOOKUP(Table1[[#This Row],[Kode]],#REF!, 15, FALSE)</f>
        <v>#REF!</v>
      </c>
    </row>
    <row r="9" spans="2:7" x14ac:dyDescent="0.2">
      <c r="C9" t="e">
        <f>VLOOKUP(Table1[[#This Row],[Kode]],#REF!, 2, FALSE)</f>
        <v>#REF!</v>
      </c>
      <c r="D9" s="2" t="e">
        <f>VLOOKUP(Table1[[#This Row],[Kode]],#REF!, 12, FALSE)</f>
        <v>#REF!</v>
      </c>
      <c r="E9" s="1" t="e">
        <f>VLOOKUP(Table1[[#This Row],[Kode]],#REF!, 13, FALSE)</f>
        <v>#REF!</v>
      </c>
      <c r="F9" s="1" t="e">
        <f>VLOOKUP(Table1[[#This Row],[Kode]],#REF!, 14, FALSE)</f>
        <v>#REF!</v>
      </c>
      <c r="G9" s="1" t="e">
        <f>VLOOKUP(Table1[[#This Row],[Kode]],#REF!, 15, FALSE)</f>
        <v>#REF!</v>
      </c>
    </row>
    <row r="10" spans="2:7" x14ac:dyDescent="0.2">
      <c r="C10" t="e">
        <f>VLOOKUP(Table1[[#This Row],[Kode]],#REF!, 2, FALSE)</f>
        <v>#REF!</v>
      </c>
      <c r="D10" s="2" t="e">
        <f>VLOOKUP(Table1[[#This Row],[Kode]],#REF!, 12, FALSE)</f>
        <v>#REF!</v>
      </c>
      <c r="E10" s="1" t="e">
        <f>VLOOKUP(Table1[[#This Row],[Kode]],#REF!, 13, FALSE)</f>
        <v>#REF!</v>
      </c>
      <c r="F10" s="1" t="e">
        <f>VLOOKUP(Table1[[#This Row],[Kode]],#REF!, 14, FALSE)</f>
        <v>#REF!</v>
      </c>
      <c r="G10" s="1" t="e">
        <f>VLOOKUP(Table1[[#This Row],[Kode]],#REF!, 15, FALSE)</f>
        <v>#REF!</v>
      </c>
    </row>
    <row r="11" spans="2:7" x14ac:dyDescent="0.2">
      <c r="C11" t="e">
        <f>VLOOKUP(Table1[[#This Row],[Kode]],#REF!, 2, FALSE)</f>
        <v>#REF!</v>
      </c>
      <c r="D11" s="2" t="e">
        <f>VLOOKUP(Table1[[#This Row],[Kode]],#REF!, 12, FALSE)</f>
        <v>#REF!</v>
      </c>
      <c r="E11" s="1" t="e">
        <f>VLOOKUP(Table1[[#This Row],[Kode]],#REF!, 13, FALSE)</f>
        <v>#REF!</v>
      </c>
      <c r="F11" s="1" t="e">
        <f>VLOOKUP(Table1[[#This Row],[Kode]],#REF!, 14, FALSE)</f>
        <v>#REF!</v>
      </c>
      <c r="G11" s="1" t="e">
        <f>VLOOKUP(Table1[[#This Row],[Kode]],#REF!, 15, FALSE)</f>
        <v>#REF!</v>
      </c>
    </row>
    <row r="12" spans="2:7" x14ac:dyDescent="0.2">
      <c r="C12" t="e">
        <f>VLOOKUP(Table1[[#This Row],[Kode]],#REF!, 2, FALSE)</f>
        <v>#REF!</v>
      </c>
      <c r="D12" s="2" t="e">
        <f>VLOOKUP(Table1[[#This Row],[Kode]],#REF!, 12, FALSE)</f>
        <v>#REF!</v>
      </c>
      <c r="E12" s="1" t="e">
        <f>VLOOKUP(Table1[[#This Row],[Kode]],#REF!, 13, FALSE)</f>
        <v>#REF!</v>
      </c>
      <c r="F12" s="1" t="e">
        <f>VLOOKUP(Table1[[#This Row],[Kode]],#REF!, 14, FALSE)</f>
        <v>#REF!</v>
      </c>
      <c r="G12" s="1" t="e">
        <f>VLOOKUP(Table1[[#This Row],[Kode]],#REF!, 15, FALSE)</f>
        <v>#REF!</v>
      </c>
    </row>
    <row r="13" spans="2:7" x14ac:dyDescent="0.2">
      <c r="C13" t="e">
        <f>VLOOKUP(Table1[[#This Row],[Kode]],#REF!, 2, FALSE)</f>
        <v>#REF!</v>
      </c>
      <c r="D13" s="2" t="e">
        <f>VLOOKUP(Table1[[#This Row],[Kode]],#REF!, 12, FALSE)</f>
        <v>#REF!</v>
      </c>
      <c r="E13" s="1" t="e">
        <f>VLOOKUP(Table1[[#This Row],[Kode]],#REF!, 13, FALSE)</f>
        <v>#REF!</v>
      </c>
      <c r="F13" s="1" t="e">
        <f>VLOOKUP(Table1[[#This Row],[Kode]],#REF!, 14, FALSE)</f>
        <v>#REF!</v>
      </c>
      <c r="G13" s="1" t="e">
        <f>VLOOKUP(Table1[[#This Row],[Kode]],#REF!, 15, FALSE)</f>
        <v>#REF!</v>
      </c>
    </row>
    <row r="14" spans="2:7" x14ac:dyDescent="0.2">
      <c r="C14" t="e">
        <f>VLOOKUP(Table1[[#This Row],[Kode]],#REF!, 2, FALSE)</f>
        <v>#REF!</v>
      </c>
      <c r="D14" s="2" t="e">
        <f>VLOOKUP(Table1[[#This Row],[Kode]],#REF!, 12, FALSE)</f>
        <v>#REF!</v>
      </c>
      <c r="E14" s="1" t="e">
        <f>VLOOKUP(Table1[[#This Row],[Kode]],#REF!, 13, FALSE)</f>
        <v>#REF!</v>
      </c>
      <c r="F14" s="1" t="e">
        <f>VLOOKUP(Table1[[#This Row],[Kode]],#REF!, 14, FALSE)</f>
        <v>#REF!</v>
      </c>
      <c r="G14" s="1" t="e">
        <f>VLOOKUP(Table1[[#This Row],[Kode]],#REF!, 15, FALSE)</f>
        <v>#REF!</v>
      </c>
    </row>
    <row r="15" spans="2:7" x14ac:dyDescent="0.2">
      <c r="C15" t="e">
        <f>VLOOKUP(Table1[[#This Row],[Kode]],#REF!, 2, FALSE)</f>
        <v>#REF!</v>
      </c>
      <c r="D15" s="2" t="e">
        <f>VLOOKUP(Table1[[#This Row],[Kode]],#REF!, 12, FALSE)</f>
        <v>#REF!</v>
      </c>
      <c r="E15" s="1" t="e">
        <f>VLOOKUP(Table1[[#This Row],[Kode]],#REF!, 13, FALSE)</f>
        <v>#REF!</v>
      </c>
      <c r="F15" s="1" t="e">
        <f>VLOOKUP(Table1[[#This Row],[Kode]],#REF!, 14, FALSE)</f>
        <v>#REF!</v>
      </c>
      <c r="G15" s="1" t="e">
        <f>VLOOKUP(Table1[[#This Row],[Kode]],#REF!, 15, FALSE)</f>
        <v>#REF!</v>
      </c>
    </row>
    <row r="16" spans="2:7" x14ac:dyDescent="0.2">
      <c r="C16" t="e">
        <f>VLOOKUP(Table1[[#This Row],[Kode]],#REF!, 2, FALSE)</f>
        <v>#REF!</v>
      </c>
      <c r="D16" s="2" t="e">
        <f>VLOOKUP(Table1[[#This Row],[Kode]],#REF!, 12, FALSE)</f>
        <v>#REF!</v>
      </c>
      <c r="E16" s="1" t="e">
        <f>VLOOKUP(Table1[[#This Row],[Kode]],#REF!, 13, FALSE)</f>
        <v>#REF!</v>
      </c>
      <c r="F16" s="1" t="e">
        <f>VLOOKUP(Table1[[#This Row],[Kode]],#REF!, 14, FALSE)</f>
        <v>#REF!</v>
      </c>
      <c r="G16" s="1" t="e">
        <f>VLOOKUP(Table1[[#This Row],[Kode]],#REF!, 15, FALSE)</f>
        <v>#REF!</v>
      </c>
    </row>
    <row r="17" spans="3:7" x14ac:dyDescent="0.2">
      <c r="C17" t="e">
        <f>VLOOKUP(Table1[[#This Row],[Kode]],#REF!, 2, FALSE)</f>
        <v>#REF!</v>
      </c>
      <c r="D17" s="2" t="e">
        <f>VLOOKUP(Table1[[#This Row],[Kode]],#REF!, 12, FALSE)</f>
        <v>#REF!</v>
      </c>
      <c r="E17" s="1" t="e">
        <f>VLOOKUP(Table1[[#This Row],[Kode]],#REF!, 13, FALSE)</f>
        <v>#REF!</v>
      </c>
      <c r="F17" s="1" t="e">
        <f>VLOOKUP(Table1[[#This Row],[Kode]],#REF!, 14, FALSE)</f>
        <v>#REF!</v>
      </c>
      <c r="G17" s="1" t="e">
        <f>VLOOKUP(Table1[[#This Row],[Kode]],#REF!, 15, FALSE)</f>
        <v>#REF!</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3AAAD54EA5504EB606208FAC7CBC8B" ma:contentTypeVersion="19" ma:contentTypeDescription="Create a new document." ma:contentTypeScope="" ma:versionID="f130fea44ecce64423ecd1752a81888c">
  <xsd:schema xmlns:xsd="http://www.w3.org/2001/XMLSchema" xmlns:xs="http://www.w3.org/2001/XMLSchema" xmlns:p="http://schemas.microsoft.com/office/2006/metadata/properties" xmlns:ns2="57ce1517-d169-4133-9cee-ddf574b037f6" xmlns:ns3="90171290-c670-4b65-8ef1-df50176bb50b" targetNamespace="http://schemas.microsoft.com/office/2006/metadata/properties" ma:root="true" ma:fieldsID="9e1b39b1db2f7d12cca2bc24328dd57a" ns2:_="" ns3:_="">
    <xsd:import namespace="57ce1517-d169-4133-9cee-ddf574b037f6"/>
    <xsd:import namespace="90171290-c670-4b65-8ef1-df50176bb50b"/>
    <xsd:element name="properties">
      <xsd:complexType>
        <xsd:sequence>
          <xsd:element name="documentManagement">
            <xsd:complexType>
              <xsd:all>
                <xsd:element ref="ns2:SharedWithUsers" minOccurs="0"/>
                <xsd:element ref="ns2:SharedWithDetails" minOccurs="0"/>
                <xsd:element ref="ns3:_Flow_SignoffStatu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ce1517-d169-4133-9cee-ddf574b037f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efca9899-70be-4132-8a66-a43eb39c2a9c}" ma:internalName="TaxCatchAll" ma:showField="CatchAllData" ma:web="57ce1517-d169-4133-9cee-ddf574b037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0171290-c670-4b65-8ef1-df50176bb50b" elementFormDefault="qualified">
    <xsd:import namespace="http://schemas.microsoft.com/office/2006/documentManagement/types"/>
    <xsd:import namespace="http://schemas.microsoft.com/office/infopath/2007/PartnerControls"/>
    <xsd:element name="_Flow_SignoffStatus" ma:index="10" nillable="true" ma:displayName="Godkjenningsstatus" ma:internalName="Godkjenningsstatus">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de9257be-a803-48ce-90ed-dcdfef6220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0171290-c670-4b65-8ef1-df50176bb50b">
      <Terms xmlns="http://schemas.microsoft.com/office/infopath/2007/PartnerControls"/>
    </lcf76f155ced4ddcb4097134ff3c332f>
    <_Flow_SignoffStatus xmlns="90171290-c670-4b65-8ef1-df50176bb50b" xsi:nil="true"/>
    <TaxCatchAll xmlns="57ce1517-d169-4133-9cee-ddf574b037f6" xsi:nil="true"/>
  </documentManagement>
</p:properties>
</file>

<file path=customXml/itemProps1.xml><?xml version="1.0" encoding="utf-8"?>
<ds:datastoreItem xmlns:ds="http://schemas.openxmlformats.org/officeDocument/2006/customXml" ds:itemID="{5AC28BE4-2D65-44BC-BF6D-B510DB0A4209}">
  <ds:schemaRefs>
    <ds:schemaRef ds:uri="http://schemas.microsoft.com/sharepoint/v3/contenttype/forms"/>
  </ds:schemaRefs>
</ds:datastoreItem>
</file>

<file path=customXml/itemProps2.xml><?xml version="1.0" encoding="utf-8"?>
<ds:datastoreItem xmlns:ds="http://schemas.openxmlformats.org/officeDocument/2006/customXml" ds:itemID="{256DEC57-E44B-4ADE-AB20-2F80E0F7BD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ce1517-d169-4133-9cee-ddf574b037f6"/>
    <ds:schemaRef ds:uri="90171290-c670-4b65-8ef1-df50176bb5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F82400-9B73-49B5-8D92-5146B122E298}">
  <ds:schemaRefs>
    <ds:schemaRef ds:uri="http://schemas.microsoft.com/office/2006/metadata/properties"/>
    <ds:schemaRef ds:uri="http://schemas.microsoft.com/office/infopath/2007/PartnerControls"/>
    <ds:schemaRef ds:uri="90171290-c670-4b65-8ef1-df50176bb50b"/>
    <ds:schemaRef ds:uri="57ce1517-d169-4133-9cee-ddf574b037f6"/>
  </ds:schemaRefs>
</ds:datastoreItem>
</file>

<file path=docMetadata/LabelInfo.xml><?xml version="1.0" encoding="utf-8"?>
<clbl:labelList xmlns:clbl="http://schemas.microsoft.com/office/2020/mipLabelMetadata">
  <clbl:label id="{5d7f2f1d-22b0-4b65-ac50-06820d127ee2}" enabled="1" method="Privileged" siteId="{e1ae18b6-de6f-4b87-a2fc-90d6217d954e}"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4</vt:i4>
      </vt:variant>
    </vt:vector>
  </HeadingPairs>
  <TitlesOfParts>
    <vt:vector size="4" baseType="lpstr">
      <vt:lpstr>LESMEG</vt:lpstr>
      <vt:lpstr>Bemanningsplan</vt:lpstr>
      <vt:lpstr>Hengekøye</vt:lpstr>
      <vt:lpstr>Statestikk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Lloyd Andreassen</dc:creator>
  <cp:keywords/>
  <dc:description/>
  <cp:lastModifiedBy>Kaja Larsen</cp:lastModifiedBy>
  <cp:revision/>
  <dcterms:created xsi:type="dcterms:W3CDTF">2015-06-05T18:17:20Z</dcterms:created>
  <dcterms:modified xsi:type="dcterms:W3CDTF">2026-06-25T07:32:30Z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0x0101008A3AAAD54EA5504EB606208FAC7CBC8B</vt:lpwstr>
  </property>
  <property fmtid="{D5CDD505-2E9C-101B-9397-08002B2CF9AE}" pid="3" name="MediaServiceImageTags">
    <vt:lpwstr/>
  </property>
  <property fmtid="{D5CDD505-2E9C-101B-9397-08002B2CF9AE}" pid="4" name="CloudStatistics_StoryID">
    <vt:lpwstr>392baf31-3e46-4c86-8059-838c9454446f</vt:lpwstr>
  </property>
</Properties>
</file>