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152" documentId="8_{2005DC58-22D3-4FAD-8F68-FA57CCEEAF90}" xr6:coauthVersionLast="47" xr6:coauthVersionMax="47" xr10:uidLastSave="{B444F8AE-9310-4AF5-B886-EC79FC766FE9}"/>
  <bookViews>
    <workbookView xWindow="22545" yWindow="2835" windowWidth="20670" windowHeight="173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externalReferences>
    <externalReference r:id="rId6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" i="1" l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V7" i="1"/>
  <c r="U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7" i="1"/>
  <c r="L37" i="4" l="1"/>
  <c r="H37" i="4"/>
  <c r="D37" i="4"/>
  <c r="D36" i="4"/>
  <c r="L47" i="4"/>
  <c r="M47" i="4" s="1"/>
  <c r="H47" i="4"/>
  <c r="I47" i="4" s="1"/>
  <c r="D47" i="4"/>
  <c r="E47" i="4" s="1"/>
  <c r="L27" i="4"/>
  <c r="H27" i="4"/>
  <c r="D27" i="4"/>
  <c r="Q23" i="3" l="1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 s="1"/>
  <c r="M45" i="4" s="1"/>
  <c r="D45" i="4"/>
  <c r="E45" i="4" s="1"/>
  <c r="H25" i="4"/>
  <c r="D25" i="4"/>
  <c r="C23" i="3" l="1"/>
  <c r="Y35" i="1"/>
  <c r="U365" i="1"/>
  <c r="R310" i="1"/>
  <c r="E318" i="1"/>
  <c r="S318" i="1" s="1"/>
  <c r="R326" i="1"/>
  <c r="E357" i="1"/>
  <c r="S357" i="1" s="1"/>
  <c r="N10" i="3"/>
  <c r="N18" i="3"/>
  <c r="N20" i="3"/>
  <c r="D8" i="3"/>
  <c r="O8" i="3" s="1"/>
  <c r="D13" i="3"/>
  <c r="N14" i="3"/>
  <c r="N15" i="3"/>
  <c r="D16" i="3"/>
  <c r="O16" i="3" s="1"/>
  <c r="N19" i="3"/>
  <c r="D21" i="3"/>
  <c r="N7" i="3"/>
  <c r="E8" i="1"/>
  <c r="S8" i="1" s="1"/>
  <c r="E9" i="1"/>
  <c r="S9" i="1" s="1"/>
  <c r="E10" i="1"/>
  <c r="S10" i="1" s="1"/>
  <c r="E11" i="1"/>
  <c r="S11" i="1" s="1"/>
  <c r="E12" i="1"/>
  <c r="S12" i="1" s="1"/>
  <c r="E13" i="1"/>
  <c r="S13" i="1" s="1"/>
  <c r="E14" i="1"/>
  <c r="S14" i="1" s="1"/>
  <c r="E15" i="1"/>
  <c r="S15" i="1" s="1"/>
  <c r="E16" i="1"/>
  <c r="S16" i="1" s="1"/>
  <c r="E17" i="1"/>
  <c r="S17" i="1" s="1"/>
  <c r="E18" i="1"/>
  <c r="S18" i="1" s="1"/>
  <c r="E19" i="1"/>
  <c r="S19" i="1" s="1"/>
  <c r="E20" i="1"/>
  <c r="S20" i="1" s="1"/>
  <c r="E21" i="1"/>
  <c r="S21" i="1" s="1"/>
  <c r="E22" i="1"/>
  <c r="S22" i="1" s="1"/>
  <c r="E23" i="1"/>
  <c r="S23" i="1" s="1"/>
  <c r="E24" i="1"/>
  <c r="S24" i="1" s="1"/>
  <c r="E25" i="1"/>
  <c r="S25" i="1" s="1"/>
  <c r="E26" i="1"/>
  <c r="S26" i="1" s="1"/>
  <c r="E27" i="1"/>
  <c r="S27" i="1" s="1"/>
  <c r="E28" i="1"/>
  <c r="S28" i="1" s="1"/>
  <c r="E29" i="1"/>
  <c r="S29" i="1" s="1"/>
  <c r="E30" i="1"/>
  <c r="E31" i="1"/>
  <c r="S31" i="1" s="1"/>
  <c r="E32" i="1"/>
  <c r="S32" i="1" s="1"/>
  <c r="E33" i="1"/>
  <c r="S33" i="1" s="1"/>
  <c r="E34" i="1"/>
  <c r="S34" i="1" s="1"/>
  <c r="E35" i="1"/>
  <c r="S35" i="1" s="1"/>
  <c r="E36" i="1"/>
  <c r="S36" i="1" s="1"/>
  <c r="E37" i="1"/>
  <c r="S37" i="1" s="1"/>
  <c r="E38" i="1"/>
  <c r="S38" i="1" s="1"/>
  <c r="E39" i="1"/>
  <c r="S39" i="1" s="1"/>
  <c r="E40" i="1"/>
  <c r="S40" i="1" s="1"/>
  <c r="E41" i="1"/>
  <c r="S41" i="1" s="1"/>
  <c r="E42" i="1"/>
  <c r="S42" i="1" s="1"/>
  <c r="E43" i="1"/>
  <c r="S43" i="1" s="1"/>
  <c r="E44" i="1"/>
  <c r="S44" i="1" s="1"/>
  <c r="E45" i="1"/>
  <c r="S45" i="1" s="1"/>
  <c r="E46" i="1"/>
  <c r="E47" i="1"/>
  <c r="S47" i="1" s="1"/>
  <c r="E48" i="1"/>
  <c r="S48" i="1" s="1"/>
  <c r="E49" i="1"/>
  <c r="S49" i="1" s="1"/>
  <c r="E50" i="1"/>
  <c r="S50" i="1" s="1"/>
  <c r="E51" i="1"/>
  <c r="S51" i="1" s="1"/>
  <c r="E52" i="1"/>
  <c r="S52" i="1" s="1"/>
  <c r="E53" i="1"/>
  <c r="S53" i="1" s="1"/>
  <c r="E54" i="1"/>
  <c r="S54" i="1" s="1"/>
  <c r="E55" i="1"/>
  <c r="S55" i="1" s="1"/>
  <c r="E56" i="1"/>
  <c r="S56" i="1" s="1"/>
  <c r="E57" i="1"/>
  <c r="S57" i="1" s="1"/>
  <c r="E58" i="1"/>
  <c r="S58" i="1" s="1"/>
  <c r="E59" i="1"/>
  <c r="S59" i="1" s="1"/>
  <c r="E60" i="1"/>
  <c r="S60" i="1" s="1"/>
  <c r="E61" i="1"/>
  <c r="S61" i="1" s="1"/>
  <c r="E62" i="1"/>
  <c r="S62" i="1" s="1"/>
  <c r="E63" i="1"/>
  <c r="S63" i="1" s="1"/>
  <c r="E64" i="1"/>
  <c r="S64" i="1" s="1"/>
  <c r="E65" i="1"/>
  <c r="S65" i="1" s="1"/>
  <c r="E66" i="1"/>
  <c r="S66" i="1" s="1"/>
  <c r="E67" i="1"/>
  <c r="S67" i="1" s="1"/>
  <c r="E68" i="1"/>
  <c r="S68" i="1" s="1"/>
  <c r="E69" i="1"/>
  <c r="S69" i="1" s="1"/>
  <c r="E70" i="1"/>
  <c r="S70" i="1" s="1"/>
  <c r="E71" i="1"/>
  <c r="S71" i="1" s="1"/>
  <c r="E72" i="1"/>
  <c r="S72" i="1" s="1"/>
  <c r="E73" i="1"/>
  <c r="S73" i="1" s="1"/>
  <c r="E74" i="1"/>
  <c r="E75" i="1"/>
  <c r="S75" i="1" s="1"/>
  <c r="E76" i="1"/>
  <c r="S76" i="1" s="1"/>
  <c r="E77" i="1"/>
  <c r="S77" i="1" s="1"/>
  <c r="E78" i="1"/>
  <c r="S78" i="1" s="1"/>
  <c r="E79" i="1"/>
  <c r="S79" i="1" s="1"/>
  <c r="E80" i="1"/>
  <c r="S80" i="1" s="1"/>
  <c r="E81" i="1"/>
  <c r="S81" i="1" s="1"/>
  <c r="E82" i="1"/>
  <c r="S82" i="1" s="1"/>
  <c r="E83" i="1"/>
  <c r="S83" i="1" s="1"/>
  <c r="E84" i="1"/>
  <c r="S84" i="1" s="1"/>
  <c r="E85" i="1"/>
  <c r="S85" i="1" s="1"/>
  <c r="E86" i="1"/>
  <c r="S86" i="1" s="1"/>
  <c r="E87" i="1"/>
  <c r="S87" i="1" s="1"/>
  <c r="E88" i="1"/>
  <c r="S88" i="1" s="1"/>
  <c r="E89" i="1"/>
  <c r="S89" i="1" s="1"/>
  <c r="E90" i="1"/>
  <c r="S90" i="1" s="1"/>
  <c r="E91" i="1"/>
  <c r="S91" i="1" s="1"/>
  <c r="E92" i="1"/>
  <c r="S92" i="1" s="1"/>
  <c r="E93" i="1"/>
  <c r="S93" i="1" s="1"/>
  <c r="E94" i="1"/>
  <c r="E95" i="1"/>
  <c r="S95" i="1" s="1"/>
  <c r="E96" i="1"/>
  <c r="S96" i="1" s="1"/>
  <c r="E97" i="1"/>
  <c r="S97" i="1" s="1"/>
  <c r="E98" i="1"/>
  <c r="S98" i="1" s="1"/>
  <c r="E99" i="1"/>
  <c r="S99" i="1" s="1"/>
  <c r="E100" i="1"/>
  <c r="S100" i="1" s="1"/>
  <c r="E101" i="1"/>
  <c r="S101" i="1" s="1"/>
  <c r="E102" i="1"/>
  <c r="S102" i="1" s="1"/>
  <c r="E103" i="1"/>
  <c r="S103" i="1" s="1"/>
  <c r="E104" i="1"/>
  <c r="S104" i="1" s="1"/>
  <c r="E105" i="1"/>
  <c r="S105" i="1" s="1"/>
  <c r="E106" i="1"/>
  <c r="S106" i="1" s="1"/>
  <c r="E107" i="1"/>
  <c r="S107" i="1" s="1"/>
  <c r="E108" i="1"/>
  <c r="S108" i="1" s="1"/>
  <c r="E109" i="1"/>
  <c r="S109" i="1" s="1"/>
  <c r="E110" i="1"/>
  <c r="S110" i="1" s="1"/>
  <c r="E111" i="1"/>
  <c r="S111" i="1" s="1"/>
  <c r="E112" i="1"/>
  <c r="S112" i="1" s="1"/>
  <c r="E113" i="1"/>
  <c r="S113" i="1" s="1"/>
  <c r="E114" i="1"/>
  <c r="S114" i="1" s="1"/>
  <c r="E115" i="1"/>
  <c r="S115" i="1" s="1"/>
  <c r="E116" i="1"/>
  <c r="S116" i="1" s="1"/>
  <c r="E117" i="1"/>
  <c r="S117" i="1" s="1"/>
  <c r="E118" i="1"/>
  <c r="S118" i="1" s="1"/>
  <c r="E119" i="1"/>
  <c r="S119" i="1" s="1"/>
  <c r="E120" i="1"/>
  <c r="S120" i="1" s="1"/>
  <c r="E121" i="1"/>
  <c r="S121" i="1" s="1"/>
  <c r="E122" i="1"/>
  <c r="S122" i="1" s="1"/>
  <c r="E123" i="1"/>
  <c r="S123" i="1" s="1"/>
  <c r="E124" i="1"/>
  <c r="S124" i="1" s="1"/>
  <c r="E125" i="1"/>
  <c r="S125" i="1" s="1"/>
  <c r="E126" i="1"/>
  <c r="S126" i="1" s="1"/>
  <c r="E127" i="1"/>
  <c r="E128" i="1"/>
  <c r="S128" i="1" s="1"/>
  <c r="E129" i="1"/>
  <c r="S129" i="1" s="1"/>
  <c r="E130" i="1"/>
  <c r="S130" i="1" s="1"/>
  <c r="E131" i="1"/>
  <c r="S131" i="1" s="1"/>
  <c r="E132" i="1"/>
  <c r="E133" i="1"/>
  <c r="S133" i="1" s="1"/>
  <c r="E134" i="1"/>
  <c r="E135" i="1"/>
  <c r="S135" i="1" s="1"/>
  <c r="E136" i="1"/>
  <c r="S136" i="1" s="1"/>
  <c r="E137" i="1"/>
  <c r="S137" i="1" s="1"/>
  <c r="E138" i="1"/>
  <c r="S138" i="1" s="1"/>
  <c r="E139" i="1"/>
  <c r="S139" i="1" s="1"/>
  <c r="E140" i="1"/>
  <c r="S140" i="1" s="1"/>
  <c r="E141" i="1"/>
  <c r="S141" i="1" s="1"/>
  <c r="E142" i="1"/>
  <c r="S142" i="1" s="1"/>
  <c r="E143" i="1"/>
  <c r="S143" i="1" s="1"/>
  <c r="E144" i="1"/>
  <c r="S144" i="1" s="1"/>
  <c r="E145" i="1"/>
  <c r="S145" i="1" s="1"/>
  <c r="E146" i="1"/>
  <c r="S146" i="1" s="1"/>
  <c r="E147" i="1"/>
  <c r="S147" i="1" s="1"/>
  <c r="E148" i="1"/>
  <c r="S148" i="1" s="1"/>
  <c r="E149" i="1"/>
  <c r="S149" i="1" s="1"/>
  <c r="E150" i="1"/>
  <c r="S150" i="1" s="1"/>
  <c r="E151" i="1"/>
  <c r="E152" i="1"/>
  <c r="S152" i="1" s="1"/>
  <c r="E153" i="1"/>
  <c r="S153" i="1" s="1"/>
  <c r="E154" i="1"/>
  <c r="S154" i="1" s="1"/>
  <c r="E155" i="1"/>
  <c r="S155" i="1" s="1"/>
  <c r="E156" i="1"/>
  <c r="S156" i="1" s="1"/>
  <c r="E157" i="1"/>
  <c r="S157" i="1" s="1"/>
  <c r="E158" i="1"/>
  <c r="S158" i="1" s="1"/>
  <c r="E159" i="1"/>
  <c r="S159" i="1" s="1"/>
  <c r="E160" i="1"/>
  <c r="S160" i="1" s="1"/>
  <c r="E161" i="1"/>
  <c r="S161" i="1" s="1"/>
  <c r="E162" i="1"/>
  <c r="S162" i="1" s="1"/>
  <c r="E163" i="1"/>
  <c r="S163" i="1" s="1"/>
  <c r="E164" i="1"/>
  <c r="S164" i="1" s="1"/>
  <c r="E165" i="1"/>
  <c r="S165" i="1" s="1"/>
  <c r="E166" i="1"/>
  <c r="E167" i="1"/>
  <c r="S167" i="1" s="1"/>
  <c r="E168" i="1"/>
  <c r="S168" i="1" s="1"/>
  <c r="E169" i="1"/>
  <c r="S169" i="1" s="1"/>
  <c r="E170" i="1"/>
  <c r="S170" i="1" s="1"/>
  <c r="E171" i="1"/>
  <c r="S171" i="1" s="1"/>
  <c r="E172" i="1"/>
  <c r="E173" i="1"/>
  <c r="S173" i="1" s="1"/>
  <c r="E174" i="1"/>
  <c r="S174" i="1" s="1"/>
  <c r="E175" i="1"/>
  <c r="S175" i="1" s="1"/>
  <c r="E176" i="1"/>
  <c r="S176" i="1" s="1"/>
  <c r="E177" i="1"/>
  <c r="S177" i="1" s="1"/>
  <c r="E178" i="1"/>
  <c r="S178" i="1" s="1"/>
  <c r="E179" i="1"/>
  <c r="S179" i="1" s="1"/>
  <c r="E180" i="1"/>
  <c r="S180" i="1" s="1"/>
  <c r="E181" i="1"/>
  <c r="S181" i="1" s="1"/>
  <c r="E182" i="1"/>
  <c r="S182" i="1" s="1"/>
  <c r="E183" i="1"/>
  <c r="S183" i="1" s="1"/>
  <c r="E184" i="1"/>
  <c r="S184" i="1" s="1"/>
  <c r="E185" i="1"/>
  <c r="S185" i="1" s="1"/>
  <c r="E186" i="1"/>
  <c r="S186" i="1" s="1"/>
  <c r="E187" i="1"/>
  <c r="S187" i="1" s="1"/>
  <c r="E188" i="1"/>
  <c r="S188" i="1" s="1"/>
  <c r="E189" i="1"/>
  <c r="S189" i="1" s="1"/>
  <c r="E190" i="1"/>
  <c r="E191" i="1"/>
  <c r="S191" i="1" s="1"/>
  <c r="E192" i="1"/>
  <c r="S192" i="1" s="1"/>
  <c r="E193" i="1"/>
  <c r="S193" i="1" s="1"/>
  <c r="E194" i="1"/>
  <c r="S194" i="1" s="1"/>
  <c r="E195" i="1"/>
  <c r="S195" i="1" s="1"/>
  <c r="E196" i="1"/>
  <c r="S196" i="1" s="1"/>
  <c r="E197" i="1"/>
  <c r="S197" i="1" s="1"/>
  <c r="E198" i="1"/>
  <c r="S198" i="1" s="1"/>
  <c r="E199" i="1"/>
  <c r="S199" i="1" s="1"/>
  <c r="E200" i="1"/>
  <c r="S200" i="1" s="1"/>
  <c r="E201" i="1"/>
  <c r="S201" i="1" s="1"/>
  <c r="E202" i="1"/>
  <c r="S202" i="1" s="1"/>
  <c r="E203" i="1"/>
  <c r="S203" i="1" s="1"/>
  <c r="E204" i="1"/>
  <c r="S204" i="1" s="1"/>
  <c r="E205" i="1"/>
  <c r="S205" i="1" s="1"/>
  <c r="E206" i="1"/>
  <c r="S206" i="1" s="1"/>
  <c r="E207" i="1"/>
  <c r="S207" i="1" s="1"/>
  <c r="E208" i="1"/>
  <c r="S208" i="1" s="1"/>
  <c r="E209" i="1"/>
  <c r="E210" i="1"/>
  <c r="S210" i="1" s="1"/>
  <c r="E211" i="1"/>
  <c r="S211" i="1" s="1"/>
  <c r="E212" i="1"/>
  <c r="S212" i="1" s="1"/>
  <c r="E213" i="1"/>
  <c r="S213" i="1" s="1"/>
  <c r="E214" i="1"/>
  <c r="S214" i="1" s="1"/>
  <c r="E215" i="1"/>
  <c r="S215" i="1" s="1"/>
  <c r="E216" i="1"/>
  <c r="S216" i="1" s="1"/>
  <c r="E217" i="1"/>
  <c r="S217" i="1" s="1"/>
  <c r="E218" i="1"/>
  <c r="S218" i="1" s="1"/>
  <c r="E219" i="1"/>
  <c r="S219" i="1" s="1"/>
  <c r="E220" i="1"/>
  <c r="S220" i="1" s="1"/>
  <c r="E221" i="1"/>
  <c r="S221" i="1" s="1"/>
  <c r="E222" i="1"/>
  <c r="S222" i="1" s="1"/>
  <c r="E223" i="1"/>
  <c r="S223" i="1" s="1"/>
  <c r="E224" i="1"/>
  <c r="S224" i="1" s="1"/>
  <c r="E225" i="1"/>
  <c r="S225" i="1" s="1"/>
  <c r="E226" i="1"/>
  <c r="S226" i="1" s="1"/>
  <c r="E227" i="1"/>
  <c r="S227" i="1" s="1"/>
  <c r="E228" i="1"/>
  <c r="S228" i="1" s="1"/>
  <c r="E229" i="1"/>
  <c r="S229" i="1" s="1"/>
  <c r="E230" i="1"/>
  <c r="S230" i="1" s="1"/>
  <c r="E231" i="1"/>
  <c r="S231" i="1" s="1"/>
  <c r="E232" i="1"/>
  <c r="S232" i="1" s="1"/>
  <c r="E233" i="1"/>
  <c r="S233" i="1" s="1"/>
  <c r="E234" i="1"/>
  <c r="S234" i="1" s="1"/>
  <c r="E235" i="1"/>
  <c r="S235" i="1" s="1"/>
  <c r="E236" i="1"/>
  <c r="S236" i="1" s="1"/>
  <c r="E237" i="1"/>
  <c r="S237" i="1" s="1"/>
  <c r="E238" i="1"/>
  <c r="S238" i="1" s="1"/>
  <c r="E239" i="1"/>
  <c r="S239" i="1" s="1"/>
  <c r="E240" i="1"/>
  <c r="S240" i="1" s="1"/>
  <c r="E241" i="1"/>
  <c r="S241" i="1" s="1"/>
  <c r="E242" i="1"/>
  <c r="S242" i="1" s="1"/>
  <c r="E243" i="1"/>
  <c r="S243" i="1" s="1"/>
  <c r="E244" i="1"/>
  <c r="S244" i="1" s="1"/>
  <c r="E245" i="1"/>
  <c r="S245" i="1" s="1"/>
  <c r="E246" i="1"/>
  <c r="S246" i="1" s="1"/>
  <c r="E247" i="1"/>
  <c r="S247" i="1" s="1"/>
  <c r="E248" i="1"/>
  <c r="S248" i="1" s="1"/>
  <c r="E249" i="1"/>
  <c r="S249" i="1" s="1"/>
  <c r="E250" i="1"/>
  <c r="S250" i="1" s="1"/>
  <c r="E251" i="1"/>
  <c r="S251" i="1" s="1"/>
  <c r="E252" i="1"/>
  <c r="S252" i="1" s="1"/>
  <c r="E253" i="1"/>
  <c r="S253" i="1" s="1"/>
  <c r="E254" i="1"/>
  <c r="S254" i="1" s="1"/>
  <c r="E255" i="1"/>
  <c r="E256" i="1"/>
  <c r="S256" i="1" s="1"/>
  <c r="E257" i="1"/>
  <c r="S257" i="1" s="1"/>
  <c r="E258" i="1"/>
  <c r="S258" i="1" s="1"/>
  <c r="E259" i="1"/>
  <c r="S259" i="1" s="1"/>
  <c r="E260" i="1"/>
  <c r="S260" i="1" s="1"/>
  <c r="E261" i="1"/>
  <c r="S261" i="1" s="1"/>
  <c r="E262" i="1"/>
  <c r="E263" i="1"/>
  <c r="S263" i="1" s="1"/>
  <c r="E264" i="1"/>
  <c r="S264" i="1" s="1"/>
  <c r="E265" i="1"/>
  <c r="S265" i="1" s="1"/>
  <c r="E266" i="1"/>
  <c r="S266" i="1" s="1"/>
  <c r="E267" i="1"/>
  <c r="S267" i="1" s="1"/>
  <c r="E268" i="1"/>
  <c r="S268" i="1" s="1"/>
  <c r="E269" i="1"/>
  <c r="S269" i="1" s="1"/>
  <c r="E270" i="1"/>
  <c r="S270" i="1" s="1"/>
  <c r="E271" i="1"/>
  <c r="S271" i="1" s="1"/>
  <c r="E272" i="1"/>
  <c r="S272" i="1" s="1"/>
  <c r="E273" i="1"/>
  <c r="S273" i="1" s="1"/>
  <c r="E274" i="1"/>
  <c r="S274" i="1" s="1"/>
  <c r="E275" i="1"/>
  <c r="S275" i="1" s="1"/>
  <c r="E276" i="1"/>
  <c r="S276" i="1" s="1"/>
  <c r="E277" i="1"/>
  <c r="S277" i="1" s="1"/>
  <c r="E278" i="1"/>
  <c r="E279" i="1"/>
  <c r="S279" i="1" s="1"/>
  <c r="E280" i="1"/>
  <c r="S280" i="1" s="1"/>
  <c r="E281" i="1"/>
  <c r="S281" i="1" s="1"/>
  <c r="E282" i="1"/>
  <c r="S282" i="1" s="1"/>
  <c r="E283" i="1"/>
  <c r="S283" i="1" s="1"/>
  <c r="E284" i="1"/>
  <c r="S284" i="1" s="1"/>
  <c r="E285" i="1"/>
  <c r="S285" i="1" s="1"/>
  <c r="E286" i="1"/>
  <c r="S286" i="1" s="1"/>
  <c r="E287" i="1"/>
  <c r="S287" i="1" s="1"/>
  <c r="E288" i="1"/>
  <c r="S288" i="1" s="1"/>
  <c r="E289" i="1"/>
  <c r="S289" i="1" s="1"/>
  <c r="E290" i="1"/>
  <c r="S290" i="1" s="1"/>
  <c r="E291" i="1"/>
  <c r="S291" i="1" s="1"/>
  <c r="E292" i="1"/>
  <c r="S292" i="1" s="1"/>
  <c r="E293" i="1"/>
  <c r="S293" i="1" s="1"/>
  <c r="E294" i="1"/>
  <c r="E295" i="1"/>
  <c r="S295" i="1" s="1"/>
  <c r="E296" i="1"/>
  <c r="S296" i="1" s="1"/>
  <c r="E297" i="1"/>
  <c r="S297" i="1" s="1"/>
  <c r="E298" i="1"/>
  <c r="S298" i="1" s="1"/>
  <c r="E299" i="1"/>
  <c r="S299" i="1" s="1"/>
  <c r="E300" i="1"/>
  <c r="E301" i="1"/>
  <c r="S301" i="1" s="1"/>
  <c r="E302" i="1"/>
  <c r="S302" i="1" s="1"/>
  <c r="E303" i="1"/>
  <c r="S303" i="1" s="1"/>
  <c r="E304" i="1"/>
  <c r="S304" i="1" s="1"/>
  <c r="E305" i="1"/>
  <c r="S305" i="1" s="1"/>
  <c r="E306" i="1"/>
  <c r="S306" i="1" s="1"/>
  <c r="E307" i="1"/>
  <c r="S307" i="1" s="1"/>
  <c r="E308" i="1"/>
  <c r="S308" i="1" s="1"/>
  <c r="E309" i="1"/>
  <c r="S309" i="1" s="1"/>
  <c r="E311" i="1"/>
  <c r="E312" i="1"/>
  <c r="S312" i="1" s="1"/>
  <c r="E313" i="1"/>
  <c r="S313" i="1" s="1"/>
  <c r="E314" i="1"/>
  <c r="S314" i="1" s="1"/>
  <c r="E315" i="1"/>
  <c r="S315" i="1" s="1"/>
  <c r="E316" i="1"/>
  <c r="S316" i="1" s="1"/>
  <c r="E317" i="1"/>
  <c r="S317" i="1" s="1"/>
  <c r="E319" i="1"/>
  <c r="S319" i="1" s="1"/>
  <c r="E320" i="1"/>
  <c r="S320" i="1" s="1"/>
  <c r="E321" i="1"/>
  <c r="S321" i="1" s="1"/>
  <c r="E322" i="1"/>
  <c r="S322" i="1" s="1"/>
  <c r="E323" i="1"/>
  <c r="S323" i="1" s="1"/>
  <c r="E324" i="1"/>
  <c r="S324" i="1" s="1"/>
  <c r="E325" i="1"/>
  <c r="S325" i="1" s="1"/>
  <c r="E327" i="1"/>
  <c r="S327" i="1" s="1"/>
  <c r="E328" i="1"/>
  <c r="S328" i="1" s="1"/>
  <c r="E329" i="1"/>
  <c r="S329" i="1" s="1"/>
  <c r="E330" i="1"/>
  <c r="S330" i="1" s="1"/>
  <c r="E331" i="1"/>
  <c r="S331" i="1" s="1"/>
  <c r="E332" i="1"/>
  <c r="E333" i="1"/>
  <c r="S333" i="1" s="1"/>
  <c r="E335" i="1"/>
  <c r="S335" i="1" s="1"/>
  <c r="E336" i="1"/>
  <c r="S336" i="1" s="1"/>
  <c r="E337" i="1"/>
  <c r="S337" i="1" s="1"/>
  <c r="E338" i="1"/>
  <c r="S338" i="1" s="1"/>
  <c r="E339" i="1"/>
  <c r="S339" i="1" s="1"/>
  <c r="E340" i="1"/>
  <c r="S340" i="1" s="1"/>
  <c r="E341" i="1"/>
  <c r="S341" i="1" s="1"/>
  <c r="E343" i="1"/>
  <c r="E344" i="1"/>
  <c r="S344" i="1" s="1"/>
  <c r="E345" i="1"/>
  <c r="S345" i="1" s="1"/>
  <c r="E346" i="1"/>
  <c r="S346" i="1" s="1"/>
  <c r="E347" i="1"/>
  <c r="E348" i="1"/>
  <c r="S348" i="1" s="1"/>
  <c r="E349" i="1"/>
  <c r="S349" i="1" s="1"/>
  <c r="E351" i="1"/>
  <c r="S351" i="1" s="1"/>
  <c r="E352" i="1"/>
  <c r="S352" i="1" s="1"/>
  <c r="E353" i="1"/>
  <c r="S353" i="1" s="1"/>
  <c r="E354" i="1"/>
  <c r="S354" i="1" s="1"/>
  <c r="E355" i="1"/>
  <c r="S355" i="1" s="1"/>
  <c r="E356" i="1"/>
  <c r="S356" i="1" s="1"/>
  <c r="E359" i="1"/>
  <c r="E360" i="1"/>
  <c r="S360" i="1" s="1"/>
  <c r="E361" i="1"/>
  <c r="E362" i="1"/>
  <c r="S362" i="1" s="1"/>
  <c r="E363" i="1"/>
  <c r="S363" i="1" s="1"/>
  <c r="E7" i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2" i="3"/>
  <c r="O12" i="3" s="1"/>
  <c r="D14" i="3"/>
  <c r="O14" i="3" s="1"/>
  <c r="D15" i="3"/>
  <c r="O15" i="3" s="1"/>
  <c r="D17" i="3"/>
  <c r="D18" i="3"/>
  <c r="O18" i="3" s="1"/>
  <c r="D20" i="3"/>
  <c r="O20" i="3" s="1"/>
  <c r="Y92" i="1"/>
  <c r="Y363" i="1"/>
  <c r="R363" i="1"/>
  <c r="L15" i="4"/>
  <c r="H36" i="4"/>
  <c r="T365" i="1"/>
  <c r="K3" i="3"/>
  <c r="H24" i="4"/>
  <c r="X365" i="1"/>
  <c r="Y365" i="1" s="1"/>
  <c r="I43" i="4"/>
  <c r="H44" i="4"/>
  <c r="H49" i="4"/>
  <c r="H50" i="4"/>
  <c r="H51" i="4"/>
  <c r="H52" i="4"/>
  <c r="H53" i="4"/>
  <c r="H54" i="4"/>
  <c r="H55" i="4"/>
  <c r="D44" i="4"/>
  <c r="D56" i="4"/>
  <c r="D49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 s="1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L51" i="4"/>
  <c r="L49" i="4"/>
  <c r="H56" i="4"/>
  <c r="L44" i="4"/>
  <c r="K55" i="4"/>
  <c r="R15" i="1"/>
  <c r="R23" i="1"/>
  <c r="R31" i="1"/>
  <c r="R39" i="1"/>
  <c r="R47" i="1"/>
  <c r="R55" i="1"/>
  <c r="R356" i="1"/>
  <c r="R360" i="1"/>
  <c r="Y362" i="1"/>
  <c r="Y361" i="1"/>
  <c r="Y360" i="1"/>
  <c r="Y359" i="1"/>
  <c r="Y358" i="1"/>
  <c r="Y357" i="1"/>
  <c r="Y356" i="1"/>
  <c r="Y355" i="1"/>
  <c r="R355" i="1"/>
  <c r="Y354" i="1"/>
  <c r="Y353" i="1"/>
  <c r="R353" i="1"/>
  <c r="Y352" i="1"/>
  <c r="R352" i="1"/>
  <c r="Y351" i="1"/>
  <c r="Y350" i="1"/>
  <c r="Y349" i="1"/>
  <c r="R349" i="1"/>
  <c r="Y348" i="1"/>
  <c r="R348" i="1"/>
  <c r="Y347" i="1"/>
  <c r="R347" i="1"/>
  <c r="Y346" i="1"/>
  <c r="Y345" i="1"/>
  <c r="Y344" i="1"/>
  <c r="R344" i="1"/>
  <c r="Y343" i="1"/>
  <c r="Y342" i="1"/>
  <c r="Y341" i="1"/>
  <c r="R341" i="1"/>
  <c r="Y340" i="1"/>
  <c r="R340" i="1"/>
  <c r="Y339" i="1"/>
  <c r="R339" i="1"/>
  <c r="Y338" i="1"/>
  <c r="Y337" i="1"/>
  <c r="R337" i="1"/>
  <c r="Y336" i="1"/>
  <c r="R336" i="1"/>
  <c r="Y335" i="1"/>
  <c r="Y334" i="1"/>
  <c r="Y333" i="1"/>
  <c r="R333" i="1"/>
  <c r="Y332" i="1"/>
  <c r="R332" i="1"/>
  <c r="Y331" i="1"/>
  <c r="R331" i="1"/>
  <c r="Y330" i="1"/>
  <c r="Y329" i="1"/>
  <c r="Y328" i="1"/>
  <c r="R328" i="1"/>
  <c r="Y327" i="1"/>
  <c r="Y326" i="1"/>
  <c r="Y325" i="1"/>
  <c r="R325" i="1"/>
  <c r="Y324" i="1"/>
  <c r="R324" i="1"/>
  <c r="Y323" i="1"/>
  <c r="R323" i="1"/>
  <c r="Y322" i="1"/>
  <c r="Y321" i="1"/>
  <c r="R321" i="1"/>
  <c r="Y320" i="1"/>
  <c r="R320" i="1"/>
  <c r="Y319" i="1"/>
  <c r="Y318" i="1"/>
  <c r="R318" i="1"/>
  <c r="Y317" i="1"/>
  <c r="R317" i="1"/>
  <c r="Y316" i="1"/>
  <c r="R316" i="1"/>
  <c r="Y315" i="1"/>
  <c r="R315" i="1"/>
  <c r="Y314" i="1"/>
  <c r="Y313" i="1"/>
  <c r="Y312" i="1"/>
  <c r="R312" i="1"/>
  <c r="Y311" i="1"/>
  <c r="Y310" i="1"/>
  <c r="Y309" i="1"/>
  <c r="R309" i="1"/>
  <c r="Y308" i="1"/>
  <c r="R308" i="1"/>
  <c r="Y307" i="1"/>
  <c r="R307" i="1"/>
  <c r="Y306" i="1"/>
  <c r="Y305" i="1"/>
  <c r="R305" i="1"/>
  <c r="Y304" i="1"/>
  <c r="R304" i="1"/>
  <c r="Y303" i="1"/>
  <c r="Y302" i="1"/>
  <c r="R302" i="1"/>
  <c r="Y301" i="1"/>
  <c r="R301" i="1"/>
  <c r="Y300" i="1"/>
  <c r="R300" i="1"/>
  <c r="Y299" i="1"/>
  <c r="R299" i="1"/>
  <c r="Y298" i="1"/>
  <c r="R298" i="1"/>
  <c r="Y297" i="1"/>
  <c r="Y296" i="1"/>
  <c r="R296" i="1"/>
  <c r="Y295" i="1"/>
  <c r="Y294" i="1"/>
  <c r="R294" i="1"/>
  <c r="Y293" i="1"/>
  <c r="R293" i="1"/>
  <c r="Y292" i="1"/>
  <c r="R292" i="1"/>
  <c r="Y291" i="1"/>
  <c r="R291" i="1"/>
  <c r="Y290" i="1"/>
  <c r="Y289" i="1"/>
  <c r="R289" i="1"/>
  <c r="Y288" i="1"/>
  <c r="R288" i="1"/>
  <c r="Y287" i="1"/>
  <c r="Y286" i="1"/>
  <c r="R286" i="1"/>
  <c r="Y285" i="1"/>
  <c r="R285" i="1"/>
  <c r="Y284" i="1"/>
  <c r="R284" i="1"/>
  <c r="Y283" i="1"/>
  <c r="R283" i="1"/>
  <c r="Y282" i="1"/>
  <c r="R282" i="1"/>
  <c r="Y281" i="1"/>
  <c r="Y280" i="1"/>
  <c r="R280" i="1"/>
  <c r="Y279" i="1"/>
  <c r="Y278" i="1"/>
  <c r="R278" i="1"/>
  <c r="Y277" i="1"/>
  <c r="R277" i="1"/>
  <c r="Y276" i="1"/>
  <c r="R276" i="1"/>
  <c r="Y275" i="1"/>
  <c r="R275" i="1"/>
  <c r="Y274" i="1"/>
  <c r="Y273" i="1"/>
  <c r="R273" i="1"/>
  <c r="Y272" i="1"/>
  <c r="R272" i="1"/>
  <c r="Y271" i="1"/>
  <c r="Y270" i="1"/>
  <c r="R270" i="1"/>
  <c r="Y269" i="1"/>
  <c r="R269" i="1"/>
  <c r="Y268" i="1"/>
  <c r="R268" i="1"/>
  <c r="Y267" i="1"/>
  <c r="R267" i="1"/>
  <c r="Y266" i="1"/>
  <c r="R266" i="1"/>
  <c r="Y265" i="1"/>
  <c r="Y264" i="1"/>
  <c r="R264" i="1"/>
  <c r="Y263" i="1"/>
  <c r="Y262" i="1"/>
  <c r="R262" i="1"/>
  <c r="Y261" i="1"/>
  <c r="R261" i="1"/>
  <c r="Y260" i="1"/>
  <c r="R260" i="1"/>
  <c r="Y259" i="1"/>
  <c r="R259" i="1"/>
  <c r="Y258" i="1"/>
  <c r="Y257" i="1"/>
  <c r="R257" i="1"/>
  <c r="Y256" i="1"/>
  <c r="R256" i="1"/>
  <c r="Y255" i="1"/>
  <c r="Y254" i="1"/>
  <c r="R254" i="1"/>
  <c r="Y253" i="1"/>
  <c r="R253" i="1"/>
  <c r="Y252" i="1"/>
  <c r="R252" i="1"/>
  <c r="Y251" i="1"/>
  <c r="R251" i="1"/>
  <c r="Y250" i="1"/>
  <c r="R250" i="1"/>
  <c r="Y249" i="1"/>
  <c r="R249" i="1"/>
  <c r="Y248" i="1"/>
  <c r="R248" i="1"/>
  <c r="Y247" i="1"/>
  <c r="Y246" i="1"/>
  <c r="R246" i="1"/>
  <c r="Y245" i="1"/>
  <c r="R245" i="1"/>
  <c r="Y244" i="1"/>
  <c r="R244" i="1"/>
  <c r="Y243" i="1"/>
  <c r="R243" i="1"/>
  <c r="Y242" i="1"/>
  <c r="R242" i="1"/>
  <c r="Y241" i="1"/>
  <c r="R241" i="1"/>
  <c r="Y240" i="1"/>
  <c r="R240" i="1"/>
  <c r="Y239" i="1"/>
  <c r="Y238" i="1"/>
  <c r="R238" i="1"/>
  <c r="Y237" i="1"/>
  <c r="R237" i="1"/>
  <c r="Y236" i="1"/>
  <c r="R236" i="1"/>
  <c r="Y235" i="1"/>
  <c r="R235" i="1"/>
  <c r="Y234" i="1"/>
  <c r="R234" i="1"/>
  <c r="Y233" i="1"/>
  <c r="R233" i="1"/>
  <c r="Y232" i="1"/>
  <c r="R232" i="1"/>
  <c r="Y231" i="1"/>
  <c r="Y230" i="1"/>
  <c r="R230" i="1"/>
  <c r="Y229" i="1"/>
  <c r="R229" i="1"/>
  <c r="Y228" i="1"/>
  <c r="R228" i="1"/>
  <c r="Y227" i="1"/>
  <c r="R227" i="1"/>
  <c r="Y226" i="1"/>
  <c r="R226" i="1"/>
  <c r="Y225" i="1"/>
  <c r="R225" i="1"/>
  <c r="Y224" i="1"/>
  <c r="R224" i="1"/>
  <c r="Y223" i="1"/>
  <c r="Y222" i="1"/>
  <c r="R222" i="1"/>
  <c r="Y221" i="1"/>
  <c r="R221" i="1"/>
  <c r="Y220" i="1"/>
  <c r="R220" i="1"/>
  <c r="Y219" i="1"/>
  <c r="R219" i="1"/>
  <c r="Y218" i="1"/>
  <c r="R218" i="1"/>
  <c r="Y217" i="1"/>
  <c r="R217" i="1"/>
  <c r="Y216" i="1"/>
  <c r="R216" i="1"/>
  <c r="Y215" i="1"/>
  <c r="Y214" i="1"/>
  <c r="R214" i="1"/>
  <c r="Y213" i="1"/>
  <c r="R213" i="1"/>
  <c r="Y212" i="1"/>
  <c r="R212" i="1"/>
  <c r="Y211" i="1"/>
  <c r="R211" i="1"/>
  <c r="Y210" i="1"/>
  <c r="R210" i="1"/>
  <c r="Y209" i="1"/>
  <c r="R209" i="1"/>
  <c r="Y208" i="1"/>
  <c r="R208" i="1"/>
  <c r="Y207" i="1"/>
  <c r="Y206" i="1"/>
  <c r="R206" i="1"/>
  <c r="Y205" i="1"/>
  <c r="R205" i="1"/>
  <c r="Y204" i="1"/>
  <c r="R204" i="1"/>
  <c r="Y203" i="1"/>
  <c r="R203" i="1"/>
  <c r="Y202" i="1"/>
  <c r="R202" i="1"/>
  <c r="Y201" i="1"/>
  <c r="R201" i="1"/>
  <c r="Y200" i="1"/>
  <c r="R200" i="1"/>
  <c r="Y199" i="1"/>
  <c r="Y198" i="1"/>
  <c r="R198" i="1"/>
  <c r="Y197" i="1"/>
  <c r="R197" i="1"/>
  <c r="Y196" i="1"/>
  <c r="R196" i="1"/>
  <c r="Y195" i="1"/>
  <c r="R195" i="1"/>
  <c r="Y194" i="1"/>
  <c r="R194" i="1"/>
  <c r="Y193" i="1"/>
  <c r="R193" i="1"/>
  <c r="Y192" i="1"/>
  <c r="R192" i="1"/>
  <c r="Y191" i="1"/>
  <c r="Y190" i="1"/>
  <c r="R190" i="1"/>
  <c r="Y189" i="1"/>
  <c r="R189" i="1"/>
  <c r="Y188" i="1"/>
  <c r="R188" i="1"/>
  <c r="Y187" i="1"/>
  <c r="R187" i="1"/>
  <c r="Y186" i="1"/>
  <c r="R186" i="1"/>
  <c r="Y185" i="1"/>
  <c r="R185" i="1"/>
  <c r="Y184" i="1"/>
  <c r="R184" i="1"/>
  <c r="Y183" i="1"/>
  <c r="Y182" i="1"/>
  <c r="R182" i="1"/>
  <c r="Y181" i="1"/>
  <c r="R181" i="1"/>
  <c r="Y180" i="1"/>
  <c r="R180" i="1"/>
  <c r="Y179" i="1"/>
  <c r="R179" i="1"/>
  <c r="Y178" i="1"/>
  <c r="R178" i="1"/>
  <c r="Y177" i="1"/>
  <c r="R177" i="1"/>
  <c r="Y176" i="1"/>
  <c r="R176" i="1"/>
  <c r="Y175" i="1"/>
  <c r="Y174" i="1"/>
  <c r="R174" i="1"/>
  <c r="Y173" i="1"/>
  <c r="R173" i="1"/>
  <c r="Y172" i="1"/>
  <c r="R172" i="1"/>
  <c r="Y171" i="1"/>
  <c r="R171" i="1"/>
  <c r="Y170" i="1"/>
  <c r="R170" i="1"/>
  <c r="Y169" i="1"/>
  <c r="R169" i="1"/>
  <c r="Y168" i="1"/>
  <c r="R168" i="1"/>
  <c r="Y167" i="1"/>
  <c r="Y166" i="1"/>
  <c r="R166" i="1"/>
  <c r="Y165" i="1"/>
  <c r="R165" i="1"/>
  <c r="Y164" i="1"/>
  <c r="R164" i="1"/>
  <c r="Y163" i="1"/>
  <c r="R163" i="1"/>
  <c r="Y162" i="1"/>
  <c r="R162" i="1"/>
  <c r="Y161" i="1"/>
  <c r="R161" i="1"/>
  <c r="Y160" i="1"/>
  <c r="R160" i="1"/>
  <c r="Y159" i="1"/>
  <c r="Y158" i="1"/>
  <c r="R158" i="1"/>
  <c r="Y157" i="1"/>
  <c r="R157" i="1"/>
  <c r="Y156" i="1"/>
  <c r="R156" i="1"/>
  <c r="Y155" i="1"/>
  <c r="R155" i="1"/>
  <c r="Y154" i="1"/>
  <c r="R154" i="1"/>
  <c r="Y153" i="1"/>
  <c r="R153" i="1"/>
  <c r="Y152" i="1"/>
  <c r="R152" i="1"/>
  <c r="Y151" i="1"/>
  <c r="Y150" i="1"/>
  <c r="R150" i="1"/>
  <c r="Y149" i="1"/>
  <c r="R149" i="1"/>
  <c r="Y148" i="1"/>
  <c r="R148" i="1"/>
  <c r="Y147" i="1"/>
  <c r="R147" i="1"/>
  <c r="Y146" i="1"/>
  <c r="R146" i="1"/>
  <c r="Y145" i="1"/>
  <c r="R145" i="1"/>
  <c r="Y144" i="1"/>
  <c r="R144" i="1"/>
  <c r="Y143" i="1"/>
  <c r="Y142" i="1"/>
  <c r="R142" i="1"/>
  <c r="Y141" i="1"/>
  <c r="R141" i="1"/>
  <c r="Y140" i="1"/>
  <c r="R140" i="1"/>
  <c r="Y139" i="1"/>
  <c r="R139" i="1"/>
  <c r="Y138" i="1"/>
  <c r="R138" i="1"/>
  <c r="Y137" i="1"/>
  <c r="R137" i="1"/>
  <c r="Y136" i="1"/>
  <c r="R136" i="1"/>
  <c r="Y135" i="1"/>
  <c r="Y134" i="1"/>
  <c r="R134" i="1"/>
  <c r="Y133" i="1"/>
  <c r="R133" i="1"/>
  <c r="Y132" i="1"/>
  <c r="R132" i="1"/>
  <c r="Y131" i="1"/>
  <c r="R131" i="1"/>
  <c r="Y130" i="1"/>
  <c r="R130" i="1"/>
  <c r="Y129" i="1"/>
  <c r="R129" i="1"/>
  <c r="Y128" i="1"/>
  <c r="R128" i="1"/>
  <c r="Y127" i="1"/>
  <c r="Y126" i="1"/>
  <c r="R126" i="1"/>
  <c r="Y125" i="1"/>
  <c r="R125" i="1"/>
  <c r="Y124" i="1"/>
  <c r="R124" i="1"/>
  <c r="Y123" i="1"/>
  <c r="R123" i="1"/>
  <c r="Y122" i="1"/>
  <c r="R122" i="1"/>
  <c r="Y121" i="1"/>
  <c r="R121" i="1"/>
  <c r="Y120" i="1"/>
  <c r="R120" i="1"/>
  <c r="Y119" i="1"/>
  <c r="Y118" i="1"/>
  <c r="R118" i="1"/>
  <c r="Y117" i="1"/>
  <c r="R117" i="1"/>
  <c r="Y116" i="1"/>
  <c r="R116" i="1"/>
  <c r="Y115" i="1"/>
  <c r="R115" i="1"/>
  <c r="Y114" i="1"/>
  <c r="R114" i="1"/>
  <c r="Y113" i="1"/>
  <c r="R113" i="1"/>
  <c r="Y112" i="1"/>
  <c r="R112" i="1"/>
  <c r="Y111" i="1"/>
  <c r="Y110" i="1"/>
  <c r="R110" i="1"/>
  <c r="Y109" i="1"/>
  <c r="R109" i="1"/>
  <c r="Y108" i="1"/>
  <c r="R108" i="1"/>
  <c r="Y107" i="1"/>
  <c r="R107" i="1"/>
  <c r="Y106" i="1"/>
  <c r="R106" i="1"/>
  <c r="Y105" i="1"/>
  <c r="R105" i="1"/>
  <c r="Y104" i="1"/>
  <c r="R104" i="1"/>
  <c r="Y103" i="1"/>
  <c r="Y102" i="1"/>
  <c r="R102" i="1"/>
  <c r="Y101" i="1"/>
  <c r="R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R85" i="1"/>
  <c r="Y84" i="1"/>
  <c r="R84" i="1"/>
  <c r="Y83" i="1"/>
  <c r="R83" i="1"/>
  <c r="Y82" i="1"/>
  <c r="R82" i="1"/>
  <c r="Y81" i="1"/>
  <c r="R81" i="1"/>
  <c r="Y80" i="1"/>
  <c r="R80" i="1"/>
  <c r="Y79" i="1"/>
  <c r="Y78" i="1"/>
  <c r="R78" i="1"/>
  <c r="Y77" i="1"/>
  <c r="R77" i="1"/>
  <c r="Y76" i="1"/>
  <c r="R76" i="1"/>
  <c r="Y75" i="1"/>
  <c r="R75" i="1"/>
  <c r="Y74" i="1"/>
  <c r="R74" i="1"/>
  <c r="Y73" i="1"/>
  <c r="R73" i="1"/>
  <c r="Y72" i="1"/>
  <c r="R72" i="1"/>
  <c r="Y71" i="1"/>
  <c r="Y70" i="1"/>
  <c r="R70" i="1"/>
  <c r="Y69" i="1"/>
  <c r="R69" i="1"/>
  <c r="Y68" i="1"/>
  <c r="R68" i="1"/>
  <c r="Y67" i="1"/>
  <c r="R67" i="1"/>
  <c r="Y66" i="1"/>
  <c r="R66" i="1"/>
  <c r="Y65" i="1"/>
  <c r="R65" i="1"/>
  <c r="Y64" i="1"/>
  <c r="R64" i="1"/>
  <c r="Y63" i="1"/>
  <c r="Y62" i="1"/>
  <c r="R62" i="1"/>
  <c r="Y61" i="1"/>
  <c r="R61" i="1"/>
  <c r="Y60" i="1"/>
  <c r="R60" i="1"/>
  <c r="Y59" i="1"/>
  <c r="R59" i="1"/>
  <c r="Y58" i="1"/>
  <c r="R58" i="1"/>
  <c r="Y57" i="1"/>
  <c r="R57" i="1"/>
  <c r="Y56" i="1"/>
  <c r="R56" i="1"/>
  <c r="Y55" i="1"/>
  <c r="Y54" i="1"/>
  <c r="R54" i="1"/>
  <c r="Y53" i="1"/>
  <c r="R53" i="1"/>
  <c r="Y52" i="1"/>
  <c r="R52" i="1"/>
  <c r="Y51" i="1"/>
  <c r="R51" i="1"/>
  <c r="Y50" i="1"/>
  <c r="R50" i="1"/>
  <c r="Y49" i="1"/>
  <c r="R49" i="1"/>
  <c r="Y48" i="1"/>
  <c r="R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6" i="1"/>
  <c r="R35" i="1"/>
  <c r="Y34" i="1"/>
  <c r="R34" i="1"/>
  <c r="Y33" i="1"/>
  <c r="R33" i="1"/>
  <c r="Y32" i="1"/>
  <c r="R32" i="1"/>
  <c r="Y31" i="1"/>
  <c r="Y30" i="1"/>
  <c r="R30" i="1"/>
  <c r="Y29" i="1"/>
  <c r="R29" i="1"/>
  <c r="Y28" i="1"/>
  <c r="R28" i="1"/>
  <c r="Y27" i="1"/>
  <c r="R27" i="1"/>
  <c r="Y26" i="1"/>
  <c r="R26" i="1"/>
  <c r="Y25" i="1"/>
  <c r="R25" i="1"/>
  <c r="Y24" i="1"/>
  <c r="R24" i="1"/>
  <c r="Y23" i="1"/>
  <c r="Y22" i="1"/>
  <c r="R22" i="1"/>
  <c r="Y21" i="1"/>
  <c r="R21" i="1"/>
  <c r="Y20" i="1"/>
  <c r="R20" i="1"/>
  <c r="Y19" i="1"/>
  <c r="R19" i="1"/>
  <c r="Y18" i="1"/>
  <c r="R18" i="1"/>
  <c r="Y17" i="1"/>
  <c r="R17" i="1"/>
  <c r="Y16" i="1"/>
  <c r="R16" i="1"/>
  <c r="Y15" i="1"/>
  <c r="Y14" i="1"/>
  <c r="R14" i="1"/>
  <c r="Y13" i="1"/>
  <c r="R13" i="1"/>
  <c r="Y12" i="1"/>
  <c r="R12" i="1"/>
  <c r="Y11" i="1"/>
  <c r="R11" i="1"/>
  <c r="Y10" i="1"/>
  <c r="R10" i="1"/>
  <c r="Y9" i="1"/>
  <c r="R9" i="1"/>
  <c r="Y8" i="1"/>
  <c r="R8" i="1"/>
  <c r="Y7" i="1"/>
  <c r="R7" i="1"/>
  <c r="U2" i="1"/>
  <c r="V2" i="1" s="1"/>
  <c r="N2" i="1"/>
  <c r="Q2" i="1" s="1"/>
  <c r="M2" i="1"/>
  <c r="G53" i="4"/>
  <c r="C53" i="4"/>
  <c r="C33" i="4"/>
  <c r="G52" i="4"/>
  <c r="C52" i="4"/>
  <c r="C32" i="4"/>
  <c r="R359" i="1"/>
  <c r="R319" i="1"/>
  <c r="R287" i="1"/>
  <c r="R255" i="1"/>
  <c r="R223" i="1"/>
  <c r="R191" i="1"/>
  <c r="R159" i="1"/>
  <c r="R127" i="1"/>
  <c r="R95" i="1"/>
  <c r="R335" i="1"/>
  <c r="R303" i="1"/>
  <c r="R279" i="1"/>
  <c r="R247" i="1"/>
  <c r="R215" i="1"/>
  <c r="R175" i="1"/>
  <c r="R143" i="1"/>
  <c r="R111" i="1"/>
  <c r="R79" i="1"/>
  <c r="R343" i="1"/>
  <c r="R311" i="1"/>
  <c r="S311" i="1"/>
  <c r="R271" i="1"/>
  <c r="R239" i="1"/>
  <c r="R199" i="1"/>
  <c r="R167" i="1"/>
  <c r="R135" i="1"/>
  <c r="R103" i="1"/>
  <c r="R71" i="1"/>
  <c r="R290" i="1"/>
  <c r="R306" i="1"/>
  <c r="R322" i="1"/>
  <c r="R338" i="1"/>
  <c r="R354" i="1"/>
  <c r="R361" i="1"/>
  <c r="R351" i="1"/>
  <c r="R327" i="1"/>
  <c r="R295" i="1"/>
  <c r="R263" i="1"/>
  <c r="R231" i="1"/>
  <c r="R207" i="1"/>
  <c r="R183" i="1"/>
  <c r="R151" i="1"/>
  <c r="S151" i="1"/>
  <c r="R119" i="1"/>
  <c r="R87" i="1"/>
  <c r="R63" i="1"/>
  <c r="R258" i="1"/>
  <c r="R274" i="1"/>
  <c r="R265" i="1"/>
  <c r="R281" i="1"/>
  <c r="R297" i="1"/>
  <c r="R313" i="1"/>
  <c r="R329" i="1"/>
  <c r="R345" i="1"/>
  <c r="R362" i="1"/>
  <c r="R314" i="1"/>
  <c r="R330" i="1"/>
  <c r="R346" i="1"/>
  <c r="S30" i="1"/>
  <c r="S132" i="1"/>
  <c r="S7" i="1"/>
  <c r="S190" i="1"/>
  <c r="S46" i="1"/>
  <c r="S74" i="1"/>
  <c r="S209" i="1"/>
  <c r="S94" i="1"/>
  <c r="S278" i="1"/>
  <c r="S361" i="1"/>
  <c r="K52" i="4"/>
  <c r="C51" i="4"/>
  <c r="C31" i="4"/>
  <c r="G50" i="4"/>
  <c r="C50" i="4"/>
  <c r="C30" i="4"/>
  <c r="D7" i="3"/>
  <c r="O7" i="3" s="1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L36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 l="1"/>
  <c r="L56" i="4"/>
  <c r="K23" i="3"/>
  <c r="N17" i="3"/>
  <c r="N9" i="3"/>
  <c r="O17" i="3"/>
  <c r="N23" i="3"/>
  <c r="N16" i="3"/>
  <c r="N12" i="3"/>
  <c r="N8" i="3"/>
  <c r="S359" i="1"/>
  <c r="S172" i="1"/>
  <c r="E358" i="1"/>
  <c r="R358" i="1"/>
  <c r="R350" i="1"/>
  <c r="E350" i="1"/>
  <c r="R342" i="1"/>
  <c r="E342" i="1"/>
  <c r="S255" i="1"/>
  <c r="S262" i="1"/>
  <c r="S127" i="1"/>
  <c r="S300" i="1"/>
  <c r="S134" i="1"/>
  <c r="E334" i="1"/>
  <c r="R334" i="1"/>
  <c r="S347" i="1"/>
  <c r="E326" i="1"/>
  <c r="S294" i="1"/>
  <c r="S166" i="1"/>
  <c r="D365" i="1"/>
  <c r="S332" i="1"/>
  <c r="E310" i="1"/>
  <c r="S343" i="1"/>
  <c r="R357" i="1"/>
  <c r="O13" i="3"/>
  <c r="O21" i="3"/>
  <c r="D19" i="3"/>
  <c r="D11" i="3"/>
  <c r="N13" i="3"/>
  <c r="O9" i="3"/>
  <c r="N11" i="3"/>
  <c r="N21" i="3"/>
  <c r="D23" i="3" l="1"/>
  <c r="F19" i="3" s="1"/>
  <c r="G19" i="3" s="1"/>
  <c r="H19" i="3" s="1"/>
  <c r="I19" i="3" s="1"/>
  <c r="S342" i="1"/>
  <c r="S358" i="1"/>
  <c r="S310" i="1"/>
  <c r="E365" i="1"/>
  <c r="F8" i="1" s="1"/>
  <c r="R365" i="1"/>
  <c r="I334" i="1"/>
  <c r="S334" i="1"/>
  <c r="S350" i="1"/>
  <c r="S326" i="1"/>
  <c r="O19" i="3"/>
  <c r="O11" i="3"/>
  <c r="I342" i="1" l="1"/>
  <c r="J342" i="1" s="1"/>
  <c r="G35" i="1"/>
  <c r="H35" i="1" s="1"/>
  <c r="E10" i="3"/>
  <c r="F8" i="3"/>
  <c r="G8" i="3" s="1"/>
  <c r="H8" i="3" s="1"/>
  <c r="I8" i="3" s="1"/>
  <c r="E12" i="3"/>
  <c r="E11" i="3"/>
  <c r="F17" i="3"/>
  <c r="G17" i="3" s="1"/>
  <c r="H17" i="3" s="1"/>
  <c r="I17" i="3" s="1"/>
  <c r="F15" i="3"/>
  <c r="G15" i="3" s="1"/>
  <c r="H15" i="3" s="1"/>
  <c r="I15" i="3" s="1"/>
  <c r="E17" i="3"/>
  <c r="E20" i="3"/>
  <c r="F16" i="3"/>
  <c r="G16" i="3" s="1"/>
  <c r="H16" i="3" s="1"/>
  <c r="I16" i="3" s="1"/>
  <c r="F18" i="3"/>
  <c r="G18" i="3" s="1"/>
  <c r="H18" i="3" s="1"/>
  <c r="I18" i="3" s="1"/>
  <c r="O23" i="3"/>
  <c r="F14" i="3"/>
  <c r="G14" i="3" s="1"/>
  <c r="H14" i="3" s="1"/>
  <c r="I14" i="3" s="1"/>
  <c r="F7" i="3"/>
  <c r="G7" i="3" s="1"/>
  <c r="H7" i="3" s="1"/>
  <c r="E23" i="3"/>
  <c r="F21" i="3"/>
  <c r="G21" i="3" s="1"/>
  <c r="H21" i="3" s="1"/>
  <c r="I21" i="3" s="1"/>
  <c r="E14" i="3"/>
  <c r="E18" i="3"/>
  <c r="F9" i="3"/>
  <c r="G9" i="3" s="1"/>
  <c r="H9" i="3" s="1"/>
  <c r="I9" i="3" s="1"/>
  <c r="F12" i="3"/>
  <c r="G12" i="3" s="1"/>
  <c r="H12" i="3" s="1"/>
  <c r="I12" i="3" s="1"/>
  <c r="E19" i="3"/>
  <c r="F10" i="3"/>
  <c r="G10" i="3" s="1"/>
  <c r="H10" i="3" s="1"/>
  <c r="I10" i="3" s="1"/>
  <c r="E16" i="3"/>
  <c r="E15" i="3"/>
  <c r="F20" i="3"/>
  <c r="G20" i="3" s="1"/>
  <c r="H20" i="3" s="1"/>
  <c r="I20" i="3" s="1"/>
  <c r="E7" i="3"/>
  <c r="F11" i="3"/>
  <c r="G11" i="3" s="1"/>
  <c r="H11" i="3" s="1"/>
  <c r="I11" i="3" s="1"/>
  <c r="E13" i="3"/>
  <c r="F13" i="3"/>
  <c r="G13" i="3" s="1"/>
  <c r="H13" i="3" s="1"/>
  <c r="I13" i="3" s="1"/>
  <c r="E8" i="3"/>
  <c r="E9" i="3"/>
  <c r="E21" i="3"/>
  <c r="F326" i="1"/>
  <c r="I326" i="1"/>
  <c r="J326" i="1" s="1"/>
  <c r="F342" i="1"/>
  <c r="F310" i="1"/>
  <c r="F358" i="1"/>
  <c r="F350" i="1"/>
  <c r="F334" i="1"/>
  <c r="I358" i="1"/>
  <c r="J358" i="1" s="1"/>
  <c r="J334" i="1"/>
  <c r="G10" i="1"/>
  <c r="H10" i="1" s="1"/>
  <c r="G14" i="1"/>
  <c r="H14" i="1" s="1"/>
  <c r="G18" i="1"/>
  <c r="H18" i="1" s="1"/>
  <c r="G22" i="1"/>
  <c r="H22" i="1" s="1"/>
  <c r="G26" i="1"/>
  <c r="H26" i="1" s="1"/>
  <c r="G30" i="1"/>
  <c r="H30" i="1" s="1"/>
  <c r="G34" i="1"/>
  <c r="H34" i="1" s="1"/>
  <c r="G38" i="1"/>
  <c r="H38" i="1" s="1"/>
  <c r="G42" i="1"/>
  <c r="H42" i="1" s="1"/>
  <c r="G46" i="1"/>
  <c r="H46" i="1" s="1"/>
  <c r="G50" i="1"/>
  <c r="H50" i="1" s="1"/>
  <c r="G54" i="1"/>
  <c r="H54" i="1" s="1"/>
  <c r="G58" i="1"/>
  <c r="H58" i="1" s="1"/>
  <c r="G62" i="1"/>
  <c r="H62" i="1" s="1"/>
  <c r="G66" i="1"/>
  <c r="H66" i="1" s="1"/>
  <c r="G70" i="1"/>
  <c r="H70" i="1" s="1"/>
  <c r="G74" i="1"/>
  <c r="H74" i="1" s="1"/>
  <c r="G78" i="1"/>
  <c r="H78" i="1" s="1"/>
  <c r="G82" i="1"/>
  <c r="H82" i="1" s="1"/>
  <c r="G86" i="1"/>
  <c r="H86" i="1" s="1"/>
  <c r="G90" i="1"/>
  <c r="H90" i="1" s="1"/>
  <c r="G94" i="1"/>
  <c r="H94" i="1" s="1"/>
  <c r="G98" i="1"/>
  <c r="H98" i="1" s="1"/>
  <c r="G102" i="1"/>
  <c r="H102" i="1" s="1"/>
  <c r="G106" i="1"/>
  <c r="H106" i="1" s="1"/>
  <c r="G110" i="1"/>
  <c r="H110" i="1" s="1"/>
  <c r="G114" i="1"/>
  <c r="H114" i="1" s="1"/>
  <c r="G118" i="1"/>
  <c r="H118" i="1" s="1"/>
  <c r="G122" i="1"/>
  <c r="H122" i="1" s="1"/>
  <c r="G126" i="1"/>
  <c r="H126" i="1" s="1"/>
  <c r="G130" i="1"/>
  <c r="H130" i="1" s="1"/>
  <c r="G134" i="1"/>
  <c r="H134" i="1" s="1"/>
  <c r="G138" i="1"/>
  <c r="H138" i="1" s="1"/>
  <c r="G142" i="1"/>
  <c r="H142" i="1" s="1"/>
  <c r="G146" i="1"/>
  <c r="H146" i="1" s="1"/>
  <c r="G150" i="1"/>
  <c r="H150" i="1" s="1"/>
  <c r="G154" i="1"/>
  <c r="H154" i="1" s="1"/>
  <c r="G158" i="1"/>
  <c r="H158" i="1" s="1"/>
  <c r="G162" i="1"/>
  <c r="H162" i="1" s="1"/>
  <c r="G166" i="1"/>
  <c r="H166" i="1" s="1"/>
  <c r="G170" i="1"/>
  <c r="H170" i="1" s="1"/>
  <c r="G174" i="1"/>
  <c r="H174" i="1" s="1"/>
  <c r="G178" i="1"/>
  <c r="H178" i="1" s="1"/>
  <c r="G182" i="1"/>
  <c r="H182" i="1" s="1"/>
  <c r="G186" i="1"/>
  <c r="H186" i="1" s="1"/>
  <c r="G190" i="1"/>
  <c r="H190" i="1" s="1"/>
  <c r="G194" i="1"/>
  <c r="H194" i="1" s="1"/>
  <c r="G198" i="1"/>
  <c r="H198" i="1" s="1"/>
  <c r="G202" i="1"/>
  <c r="H202" i="1" s="1"/>
  <c r="G206" i="1"/>
  <c r="H206" i="1" s="1"/>
  <c r="G210" i="1"/>
  <c r="H210" i="1" s="1"/>
  <c r="G214" i="1"/>
  <c r="H214" i="1" s="1"/>
  <c r="G218" i="1"/>
  <c r="H218" i="1" s="1"/>
  <c r="G222" i="1"/>
  <c r="H222" i="1" s="1"/>
  <c r="G226" i="1"/>
  <c r="H226" i="1" s="1"/>
  <c r="G230" i="1"/>
  <c r="H230" i="1" s="1"/>
  <c r="G234" i="1"/>
  <c r="H234" i="1" s="1"/>
  <c r="G238" i="1"/>
  <c r="H238" i="1" s="1"/>
  <c r="G242" i="1"/>
  <c r="H242" i="1" s="1"/>
  <c r="G246" i="1"/>
  <c r="H246" i="1" s="1"/>
  <c r="G250" i="1"/>
  <c r="H250" i="1" s="1"/>
  <c r="G254" i="1"/>
  <c r="H254" i="1" s="1"/>
  <c r="G258" i="1"/>
  <c r="H258" i="1" s="1"/>
  <c r="G262" i="1"/>
  <c r="H262" i="1" s="1"/>
  <c r="G266" i="1"/>
  <c r="H266" i="1" s="1"/>
  <c r="G270" i="1"/>
  <c r="H270" i="1" s="1"/>
  <c r="G274" i="1"/>
  <c r="H274" i="1" s="1"/>
  <c r="G278" i="1"/>
  <c r="H278" i="1" s="1"/>
  <c r="G282" i="1"/>
  <c r="H282" i="1" s="1"/>
  <c r="G286" i="1"/>
  <c r="H286" i="1" s="1"/>
  <c r="G290" i="1"/>
  <c r="H290" i="1" s="1"/>
  <c r="G294" i="1"/>
  <c r="H294" i="1" s="1"/>
  <c r="G298" i="1"/>
  <c r="H298" i="1" s="1"/>
  <c r="G302" i="1"/>
  <c r="H302" i="1" s="1"/>
  <c r="G306" i="1"/>
  <c r="H306" i="1" s="1"/>
  <c r="G310" i="1"/>
  <c r="H310" i="1" s="1"/>
  <c r="G314" i="1"/>
  <c r="H314" i="1" s="1"/>
  <c r="G318" i="1"/>
  <c r="H318" i="1" s="1"/>
  <c r="G322" i="1"/>
  <c r="H322" i="1" s="1"/>
  <c r="G326" i="1"/>
  <c r="H326" i="1" s="1"/>
  <c r="G330" i="1"/>
  <c r="H330" i="1" s="1"/>
  <c r="G334" i="1"/>
  <c r="H334" i="1" s="1"/>
  <c r="G338" i="1"/>
  <c r="H338" i="1" s="1"/>
  <c r="G342" i="1"/>
  <c r="H342" i="1" s="1"/>
  <c r="G11" i="1"/>
  <c r="H11" i="1" s="1"/>
  <c r="G15" i="1"/>
  <c r="H15" i="1" s="1"/>
  <c r="G19" i="1"/>
  <c r="H19" i="1" s="1"/>
  <c r="G23" i="1"/>
  <c r="H23" i="1" s="1"/>
  <c r="G27" i="1"/>
  <c r="H27" i="1" s="1"/>
  <c r="G31" i="1"/>
  <c r="H31" i="1" s="1"/>
  <c r="G39" i="1"/>
  <c r="H39" i="1" s="1"/>
  <c r="G43" i="1"/>
  <c r="H43" i="1" s="1"/>
  <c r="G47" i="1"/>
  <c r="H47" i="1" s="1"/>
  <c r="G51" i="1"/>
  <c r="H51" i="1" s="1"/>
  <c r="G55" i="1"/>
  <c r="H55" i="1" s="1"/>
  <c r="G59" i="1"/>
  <c r="H59" i="1" s="1"/>
  <c r="G63" i="1"/>
  <c r="H63" i="1" s="1"/>
  <c r="G67" i="1"/>
  <c r="H67" i="1" s="1"/>
  <c r="G71" i="1"/>
  <c r="H71" i="1" s="1"/>
  <c r="G75" i="1"/>
  <c r="H75" i="1" s="1"/>
  <c r="G79" i="1"/>
  <c r="H79" i="1" s="1"/>
  <c r="G83" i="1"/>
  <c r="H83" i="1" s="1"/>
  <c r="G87" i="1"/>
  <c r="H87" i="1" s="1"/>
  <c r="G91" i="1"/>
  <c r="H91" i="1" s="1"/>
  <c r="G95" i="1"/>
  <c r="H95" i="1" s="1"/>
  <c r="G99" i="1"/>
  <c r="H99" i="1" s="1"/>
  <c r="G103" i="1"/>
  <c r="H103" i="1" s="1"/>
  <c r="G107" i="1"/>
  <c r="H107" i="1" s="1"/>
  <c r="G111" i="1"/>
  <c r="H111" i="1" s="1"/>
  <c r="G115" i="1"/>
  <c r="H115" i="1" s="1"/>
  <c r="G119" i="1"/>
  <c r="H119" i="1" s="1"/>
  <c r="G123" i="1"/>
  <c r="H123" i="1" s="1"/>
  <c r="G127" i="1"/>
  <c r="H127" i="1" s="1"/>
  <c r="G131" i="1"/>
  <c r="H131" i="1" s="1"/>
  <c r="G135" i="1"/>
  <c r="H135" i="1" s="1"/>
  <c r="G139" i="1"/>
  <c r="H139" i="1" s="1"/>
  <c r="G143" i="1"/>
  <c r="H143" i="1" s="1"/>
  <c r="G147" i="1"/>
  <c r="H147" i="1" s="1"/>
  <c r="G151" i="1"/>
  <c r="H151" i="1" s="1"/>
  <c r="G155" i="1"/>
  <c r="H155" i="1" s="1"/>
  <c r="G159" i="1"/>
  <c r="H159" i="1" s="1"/>
  <c r="G163" i="1"/>
  <c r="H163" i="1" s="1"/>
  <c r="G167" i="1"/>
  <c r="H167" i="1" s="1"/>
  <c r="G171" i="1"/>
  <c r="H171" i="1" s="1"/>
  <c r="G175" i="1"/>
  <c r="H175" i="1" s="1"/>
  <c r="G179" i="1"/>
  <c r="H179" i="1" s="1"/>
  <c r="G183" i="1"/>
  <c r="H183" i="1" s="1"/>
  <c r="G187" i="1"/>
  <c r="H187" i="1" s="1"/>
  <c r="G191" i="1"/>
  <c r="H191" i="1" s="1"/>
  <c r="G195" i="1"/>
  <c r="H195" i="1" s="1"/>
  <c r="G199" i="1"/>
  <c r="H199" i="1" s="1"/>
  <c r="G203" i="1"/>
  <c r="H203" i="1" s="1"/>
  <c r="G207" i="1"/>
  <c r="H207" i="1" s="1"/>
  <c r="G211" i="1"/>
  <c r="H211" i="1" s="1"/>
  <c r="G215" i="1"/>
  <c r="H215" i="1" s="1"/>
  <c r="G219" i="1"/>
  <c r="H219" i="1" s="1"/>
  <c r="G223" i="1"/>
  <c r="H223" i="1" s="1"/>
  <c r="G227" i="1"/>
  <c r="H227" i="1" s="1"/>
  <c r="G231" i="1"/>
  <c r="H231" i="1" s="1"/>
  <c r="G235" i="1"/>
  <c r="H235" i="1" s="1"/>
  <c r="G239" i="1"/>
  <c r="H239" i="1" s="1"/>
  <c r="G243" i="1"/>
  <c r="H243" i="1" s="1"/>
  <c r="G247" i="1"/>
  <c r="H247" i="1" s="1"/>
  <c r="G251" i="1"/>
  <c r="H251" i="1" s="1"/>
  <c r="G255" i="1"/>
  <c r="H255" i="1" s="1"/>
  <c r="G259" i="1"/>
  <c r="H259" i="1" s="1"/>
  <c r="G263" i="1"/>
  <c r="H263" i="1" s="1"/>
  <c r="G267" i="1"/>
  <c r="H267" i="1" s="1"/>
  <c r="G271" i="1"/>
  <c r="H271" i="1" s="1"/>
  <c r="G275" i="1"/>
  <c r="H275" i="1" s="1"/>
  <c r="G279" i="1"/>
  <c r="H279" i="1" s="1"/>
  <c r="G283" i="1"/>
  <c r="H283" i="1" s="1"/>
  <c r="G287" i="1"/>
  <c r="H287" i="1" s="1"/>
  <c r="G291" i="1"/>
  <c r="H291" i="1" s="1"/>
  <c r="G295" i="1"/>
  <c r="H295" i="1" s="1"/>
  <c r="G299" i="1"/>
  <c r="H299" i="1" s="1"/>
  <c r="G303" i="1"/>
  <c r="H303" i="1" s="1"/>
  <c r="G307" i="1"/>
  <c r="H307" i="1" s="1"/>
  <c r="G311" i="1"/>
  <c r="H311" i="1" s="1"/>
  <c r="G315" i="1"/>
  <c r="H315" i="1" s="1"/>
  <c r="G319" i="1"/>
  <c r="H319" i="1" s="1"/>
  <c r="G323" i="1"/>
  <c r="H323" i="1" s="1"/>
  <c r="G327" i="1"/>
  <c r="H327" i="1" s="1"/>
  <c r="G331" i="1"/>
  <c r="H331" i="1" s="1"/>
  <c r="G335" i="1"/>
  <c r="H335" i="1" s="1"/>
  <c r="G339" i="1"/>
  <c r="H339" i="1" s="1"/>
  <c r="G343" i="1"/>
  <c r="H343" i="1" s="1"/>
  <c r="G8" i="1"/>
  <c r="H8" i="1" s="1"/>
  <c r="G13" i="1"/>
  <c r="H13" i="1" s="1"/>
  <c r="G24" i="1"/>
  <c r="H24" i="1" s="1"/>
  <c r="G29" i="1"/>
  <c r="H29" i="1" s="1"/>
  <c r="G40" i="1"/>
  <c r="H40" i="1" s="1"/>
  <c r="G45" i="1"/>
  <c r="H45" i="1" s="1"/>
  <c r="G56" i="1"/>
  <c r="H56" i="1" s="1"/>
  <c r="G61" i="1"/>
  <c r="H61" i="1" s="1"/>
  <c r="G72" i="1"/>
  <c r="H72" i="1" s="1"/>
  <c r="G77" i="1"/>
  <c r="H77" i="1" s="1"/>
  <c r="G88" i="1"/>
  <c r="H88" i="1" s="1"/>
  <c r="G93" i="1"/>
  <c r="H93" i="1" s="1"/>
  <c r="G104" i="1"/>
  <c r="H104" i="1" s="1"/>
  <c r="G109" i="1"/>
  <c r="H109" i="1" s="1"/>
  <c r="G120" i="1"/>
  <c r="H120" i="1" s="1"/>
  <c r="G125" i="1"/>
  <c r="H125" i="1" s="1"/>
  <c r="G136" i="1"/>
  <c r="H136" i="1" s="1"/>
  <c r="G141" i="1"/>
  <c r="H141" i="1" s="1"/>
  <c r="G152" i="1"/>
  <c r="H152" i="1" s="1"/>
  <c r="G157" i="1"/>
  <c r="H157" i="1" s="1"/>
  <c r="G168" i="1"/>
  <c r="H168" i="1" s="1"/>
  <c r="G173" i="1"/>
  <c r="H173" i="1" s="1"/>
  <c r="G184" i="1"/>
  <c r="H184" i="1" s="1"/>
  <c r="G189" i="1"/>
  <c r="H189" i="1" s="1"/>
  <c r="G200" i="1"/>
  <c r="H200" i="1" s="1"/>
  <c r="G205" i="1"/>
  <c r="H205" i="1" s="1"/>
  <c r="G216" i="1"/>
  <c r="H216" i="1" s="1"/>
  <c r="G221" i="1"/>
  <c r="H221" i="1" s="1"/>
  <c r="G232" i="1"/>
  <c r="H232" i="1" s="1"/>
  <c r="G237" i="1"/>
  <c r="H237" i="1" s="1"/>
  <c r="G248" i="1"/>
  <c r="H248" i="1" s="1"/>
  <c r="G253" i="1"/>
  <c r="H253" i="1" s="1"/>
  <c r="G264" i="1"/>
  <c r="H264" i="1" s="1"/>
  <c r="G269" i="1"/>
  <c r="H269" i="1" s="1"/>
  <c r="G280" i="1"/>
  <c r="H280" i="1" s="1"/>
  <c r="G285" i="1"/>
  <c r="H285" i="1" s="1"/>
  <c r="G296" i="1"/>
  <c r="H296" i="1" s="1"/>
  <c r="G301" i="1"/>
  <c r="H301" i="1" s="1"/>
  <c r="G312" i="1"/>
  <c r="H312" i="1" s="1"/>
  <c r="G317" i="1"/>
  <c r="H317" i="1" s="1"/>
  <c r="G328" i="1"/>
  <c r="H328" i="1" s="1"/>
  <c r="G333" i="1"/>
  <c r="H333" i="1" s="1"/>
  <c r="G344" i="1"/>
  <c r="H344" i="1" s="1"/>
  <c r="G348" i="1"/>
  <c r="H348" i="1" s="1"/>
  <c r="G352" i="1"/>
  <c r="H352" i="1" s="1"/>
  <c r="G356" i="1"/>
  <c r="H356" i="1" s="1"/>
  <c r="G360" i="1"/>
  <c r="H360" i="1" s="1"/>
  <c r="G7" i="1"/>
  <c r="H7" i="1" s="1"/>
  <c r="F365" i="1"/>
  <c r="I337" i="1"/>
  <c r="I352" i="1"/>
  <c r="I192" i="1"/>
  <c r="I224" i="1"/>
  <c r="I256" i="1"/>
  <c r="I288" i="1"/>
  <c r="I320" i="1"/>
  <c r="I75" i="1"/>
  <c r="I163" i="1"/>
  <c r="I251" i="1"/>
  <c r="I7" i="1"/>
  <c r="I30" i="1"/>
  <c r="I126" i="1"/>
  <c r="I9" i="1"/>
  <c r="I365" i="1"/>
  <c r="I341" i="1"/>
  <c r="I362" i="1"/>
  <c r="I361" i="1"/>
  <c r="I360" i="1"/>
  <c r="I333" i="1"/>
  <c r="I32" i="1"/>
  <c r="I64" i="1"/>
  <c r="I96" i="1"/>
  <c r="I128" i="1"/>
  <c r="I160" i="1"/>
  <c r="I330" i="1"/>
  <c r="I349" i="1"/>
  <c r="I8" i="1"/>
  <c r="I40" i="1"/>
  <c r="I72" i="1"/>
  <c r="I104" i="1"/>
  <c r="I136" i="1"/>
  <c r="G16" i="1"/>
  <c r="H16" i="1" s="1"/>
  <c r="G21" i="1"/>
  <c r="H21" i="1" s="1"/>
  <c r="G32" i="1"/>
  <c r="H32" i="1" s="1"/>
  <c r="G37" i="1"/>
  <c r="H37" i="1" s="1"/>
  <c r="G48" i="1"/>
  <c r="H48" i="1" s="1"/>
  <c r="G53" i="1"/>
  <c r="H53" i="1" s="1"/>
  <c r="G64" i="1"/>
  <c r="H64" i="1" s="1"/>
  <c r="G69" i="1"/>
  <c r="H69" i="1" s="1"/>
  <c r="G80" i="1"/>
  <c r="H80" i="1" s="1"/>
  <c r="G85" i="1"/>
  <c r="H85" i="1" s="1"/>
  <c r="G96" i="1"/>
  <c r="H96" i="1" s="1"/>
  <c r="G101" i="1"/>
  <c r="H101" i="1" s="1"/>
  <c r="G112" i="1"/>
  <c r="H112" i="1" s="1"/>
  <c r="G117" i="1"/>
  <c r="H117" i="1" s="1"/>
  <c r="G128" i="1"/>
  <c r="H128" i="1" s="1"/>
  <c r="G133" i="1"/>
  <c r="H133" i="1" s="1"/>
  <c r="G144" i="1"/>
  <c r="H144" i="1" s="1"/>
  <c r="G149" i="1"/>
  <c r="H149" i="1" s="1"/>
  <c r="G160" i="1"/>
  <c r="H160" i="1" s="1"/>
  <c r="G165" i="1"/>
  <c r="H165" i="1" s="1"/>
  <c r="G176" i="1"/>
  <c r="H176" i="1" s="1"/>
  <c r="G181" i="1"/>
  <c r="H181" i="1" s="1"/>
  <c r="G192" i="1"/>
  <c r="H192" i="1" s="1"/>
  <c r="G197" i="1"/>
  <c r="H197" i="1" s="1"/>
  <c r="G208" i="1"/>
  <c r="H208" i="1" s="1"/>
  <c r="G213" i="1"/>
  <c r="H213" i="1" s="1"/>
  <c r="G224" i="1"/>
  <c r="H224" i="1" s="1"/>
  <c r="G229" i="1"/>
  <c r="H229" i="1" s="1"/>
  <c r="G240" i="1"/>
  <c r="H240" i="1" s="1"/>
  <c r="G245" i="1"/>
  <c r="H245" i="1" s="1"/>
  <c r="G256" i="1"/>
  <c r="H256" i="1" s="1"/>
  <c r="G261" i="1"/>
  <c r="H261" i="1" s="1"/>
  <c r="G272" i="1"/>
  <c r="H272" i="1" s="1"/>
  <c r="G277" i="1"/>
  <c r="H277" i="1" s="1"/>
  <c r="G288" i="1"/>
  <c r="H288" i="1" s="1"/>
  <c r="G293" i="1"/>
  <c r="H293" i="1" s="1"/>
  <c r="G304" i="1"/>
  <c r="H304" i="1" s="1"/>
  <c r="G309" i="1"/>
  <c r="H309" i="1" s="1"/>
  <c r="G320" i="1"/>
  <c r="H320" i="1" s="1"/>
  <c r="G325" i="1"/>
  <c r="H325" i="1" s="1"/>
  <c r="G336" i="1"/>
  <c r="H336" i="1" s="1"/>
  <c r="G341" i="1"/>
  <c r="H341" i="1" s="1"/>
  <c r="G346" i="1"/>
  <c r="H346" i="1" s="1"/>
  <c r="G350" i="1"/>
  <c r="H350" i="1" s="1"/>
  <c r="G354" i="1"/>
  <c r="H354" i="1" s="1"/>
  <c r="G358" i="1"/>
  <c r="H358" i="1" s="1"/>
  <c r="G362" i="1"/>
  <c r="H362" i="1" s="1"/>
  <c r="G20" i="1"/>
  <c r="H20" i="1" s="1"/>
  <c r="G33" i="1"/>
  <c r="H33" i="1" s="1"/>
  <c r="G52" i="1"/>
  <c r="H52" i="1" s="1"/>
  <c r="G65" i="1"/>
  <c r="H65" i="1" s="1"/>
  <c r="G84" i="1"/>
  <c r="H84" i="1" s="1"/>
  <c r="G97" i="1"/>
  <c r="H97" i="1" s="1"/>
  <c r="G116" i="1"/>
  <c r="H116" i="1" s="1"/>
  <c r="G129" i="1"/>
  <c r="H129" i="1" s="1"/>
  <c r="G148" i="1"/>
  <c r="H148" i="1" s="1"/>
  <c r="G161" i="1"/>
  <c r="H161" i="1" s="1"/>
  <c r="G180" i="1"/>
  <c r="H180" i="1" s="1"/>
  <c r="G193" i="1"/>
  <c r="H193" i="1" s="1"/>
  <c r="G212" i="1"/>
  <c r="H212" i="1" s="1"/>
  <c r="G225" i="1"/>
  <c r="H225" i="1" s="1"/>
  <c r="G244" i="1"/>
  <c r="H244" i="1" s="1"/>
  <c r="G257" i="1"/>
  <c r="H257" i="1" s="1"/>
  <c r="G276" i="1"/>
  <c r="H276" i="1" s="1"/>
  <c r="G289" i="1"/>
  <c r="H289" i="1" s="1"/>
  <c r="G308" i="1"/>
  <c r="H308" i="1" s="1"/>
  <c r="I296" i="1"/>
  <c r="I59" i="1"/>
  <c r="I211" i="1"/>
  <c r="I222" i="1"/>
  <c r="I63" i="1"/>
  <c r="I49" i="1"/>
  <c r="I153" i="1"/>
  <c r="I185" i="1"/>
  <c r="I217" i="1"/>
  <c r="I249" i="1"/>
  <c r="I281" i="1"/>
  <c r="I313" i="1"/>
  <c r="I83" i="1"/>
  <c r="I171" i="1"/>
  <c r="I267" i="1"/>
  <c r="I181" i="1"/>
  <c r="I309" i="1"/>
  <c r="I94" i="1"/>
  <c r="I214" i="1"/>
  <c r="I302" i="1"/>
  <c r="I79" i="1"/>
  <c r="I34" i="1"/>
  <c r="G329" i="1"/>
  <c r="H329" i="1" s="1"/>
  <c r="G361" i="1"/>
  <c r="H361" i="1" s="1"/>
  <c r="I356" i="1"/>
  <c r="I348" i="1"/>
  <c r="I336" i="1"/>
  <c r="I351" i="1"/>
  <c r="I88" i="1"/>
  <c r="I144" i="1"/>
  <c r="I200" i="1"/>
  <c r="I248" i="1"/>
  <c r="I304" i="1"/>
  <c r="I229" i="1"/>
  <c r="I110" i="1"/>
  <c r="I246" i="1"/>
  <c r="I57" i="1"/>
  <c r="I89" i="1"/>
  <c r="I121" i="1"/>
  <c r="I74" i="1"/>
  <c r="I106" i="1"/>
  <c r="I138" i="1"/>
  <c r="I170" i="1"/>
  <c r="I202" i="1"/>
  <c r="I234" i="1"/>
  <c r="I266" i="1"/>
  <c r="I298" i="1"/>
  <c r="I19" i="1"/>
  <c r="I123" i="1"/>
  <c r="I243" i="1"/>
  <c r="I323" i="1"/>
  <c r="I197" i="1"/>
  <c r="I317" i="1"/>
  <c r="I86" i="1"/>
  <c r="I174" i="1"/>
  <c r="I286" i="1"/>
  <c r="I71" i="1"/>
  <c r="I28" i="1"/>
  <c r="I60" i="1"/>
  <c r="I92" i="1"/>
  <c r="I124" i="1"/>
  <c r="I156" i="1"/>
  <c r="I188" i="1"/>
  <c r="I220" i="1"/>
  <c r="I252" i="1"/>
  <c r="G9" i="1"/>
  <c r="H9" i="1" s="1"/>
  <c r="G28" i="1"/>
  <c r="H28" i="1" s="1"/>
  <c r="G41" i="1"/>
  <c r="H41" i="1" s="1"/>
  <c r="G60" i="1"/>
  <c r="H60" i="1" s="1"/>
  <c r="G73" i="1"/>
  <c r="H73" i="1" s="1"/>
  <c r="G92" i="1"/>
  <c r="H92" i="1" s="1"/>
  <c r="G105" i="1"/>
  <c r="H105" i="1" s="1"/>
  <c r="G124" i="1"/>
  <c r="H124" i="1" s="1"/>
  <c r="G137" i="1"/>
  <c r="H137" i="1" s="1"/>
  <c r="G156" i="1"/>
  <c r="H156" i="1" s="1"/>
  <c r="G169" i="1"/>
  <c r="H169" i="1" s="1"/>
  <c r="G188" i="1"/>
  <c r="H188" i="1" s="1"/>
  <c r="G201" i="1"/>
  <c r="H201" i="1" s="1"/>
  <c r="G220" i="1"/>
  <c r="H220" i="1" s="1"/>
  <c r="G233" i="1"/>
  <c r="H233" i="1" s="1"/>
  <c r="G252" i="1"/>
  <c r="H252" i="1" s="1"/>
  <c r="G265" i="1"/>
  <c r="H265" i="1" s="1"/>
  <c r="G284" i="1"/>
  <c r="H284" i="1" s="1"/>
  <c r="G297" i="1"/>
  <c r="H297" i="1" s="1"/>
  <c r="G316" i="1"/>
  <c r="H316" i="1" s="1"/>
  <c r="G337" i="1"/>
  <c r="H337" i="1" s="1"/>
  <c r="G349" i="1"/>
  <c r="H349" i="1" s="1"/>
  <c r="G355" i="1"/>
  <c r="H355" i="1" s="1"/>
  <c r="S365" i="1"/>
  <c r="I344" i="1"/>
  <c r="I48" i="1"/>
  <c r="I208" i="1"/>
  <c r="I99" i="1"/>
  <c r="I227" i="1"/>
  <c r="I269" i="1"/>
  <c r="I17" i="1"/>
  <c r="I161" i="1"/>
  <c r="I193" i="1"/>
  <c r="I225" i="1"/>
  <c r="I257" i="1"/>
  <c r="I289" i="1"/>
  <c r="I321" i="1"/>
  <c r="I107" i="1"/>
  <c r="I179" i="1"/>
  <c r="I299" i="1"/>
  <c r="I213" i="1"/>
  <c r="I22" i="1"/>
  <c r="I118" i="1"/>
  <c r="I10" i="1"/>
  <c r="I42" i="1"/>
  <c r="G324" i="1"/>
  <c r="H324" i="1" s="1"/>
  <c r="G365" i="1"/>
  <c r="I340" i="1"/>
  <c r="I152" i="1"/>
  <c r="I264" i="1"/>
  <c r="I312" i="1"/>
  <c r="I115" i="1"/>
  <c r="I142" i="1"/>
  <c r="I270" i="1"/>
  <c r="I25" i="1"/>
  <c r="I65" i="1"/>
  <c r="I97" i="1"/>
  <c r="I129" i="1"/>
  <c r="I82" i="1"/>
  <c r="I114" i="1"/>
  <c r="I146" i="1"/>
  <c r="I178" i="1"/>
  <c r="I210" i="1"/>
  <c r="I242" i="1"/>
  <c r="I274" i="1"/>
  <c r="G17" i="1"/>
  <c r="H17" i="1" s="1"/>
  <c r="G36" i="1"/>
  <c r="H36" i="1" s="1"/>
  <c r="G49" i="1"/>
  <c r="H49" i="1" s="1"/>
  <c r="G68" i="1"/>
  <c r="H68" i="1" s="1"/>
  <c r="G81" i="1"/>
  <c r="H81" i="1" s="1"/>
  <c r="G100" i="1"/>
  <c r="H100" i="1" s="1"/>
  <c r="G113" i="1"/>
  <c r="H113" i="1" s="1"/>
  <c r="G132" i="1"/>
  <c r="H132" i="1" s="1"/>
  <c r="G145" i="1"/>
  <c r="H145" i="1" s="1"/>
  <c r="G164" i="1"/>
  <c r="H164" i="1" s="1"/>
  <c r="G177" i="1"/>
  <c r="H177" i="1" s="1"/>
  <c r="G196" i="1"/>
  <c r="H196" i="1" s="1"/>
  <c r="G209" i="1"/>
  <c r="H209" i="1" s="1"/>
  <c r="G228" i="1"/>
  <c r="H228" i="1" s="1"/>
  <c r="G241" i="1"/>
  <c r="H241" i="1" s="1"/>
  <c r="G260" i="1"/>
  <c r="H260" i="1" s="1"/>
  <c r="G273" i="1"/>
  <c r="H273" i="1" s="1"/>
  <c r="G292" i="1"/>
  <c r="H292" i="1" s="1"/>
  <c r="G305" i="1"/>
  <c r="H305" i="1" s="1"/>
  <c r="G345" i="1"/>
  <c r="H345" i="1" s="1"/>
  <c r="G351" i="1"/>
  <c r="H351" i="1" s="1"/>
  <c r="G357" i="1"/>
  <c r="H357" i="1" s="1"/>
  <c r="G363" i="1"/>
  <c r="H363" i="1" s="1"/>
  <c r="I345" i="1"/>
  <c r="I355" i="1"/>
  <c r="I354" i="1"/>
  <c r="I56" i="1"/>
  <c r="I112" i="1"/>
  <c r="I168" i="1"/>
  <c r="I216" i="1"/>
  <c r="I272" i="1"/>
  <c r="I259" i="1"/>
  <c r="I301" i="1"/>
  <c r="I169" i="1"/>
  <c r="I201" i="1"/>
  <c r="I233" i="1"/>
  <c r="I265" i="1"/>
  <c r="I297" i="1"/>
  <c r="I27" i="1"/>
  <c r="I131" i="1"/>
  <c r="I203" i="1"/>
  <c r="I125" i="1"/>
  <c r="I245" i="1"/>
  <c r="I46" i="1"/>
  <c r="I150" i="1"/>
  <c r="I254" i="1"/>
  <c r="I31" i="1"/>
  <c r="I18" i="1"/>
  <c r="I50" i="1"/>
  <c r="G321" i="1"/>
  <c r="H321" i="1" s="1"/>
  <c r="G347" i="1"/>
  <c r="H347" i="1" s="1"/>
  <c r="G353" i="1"/>
  <c r="H353" i="1" s="1"/>
  <c r="I329" i="1"/>
  <c r="I339" i="1"/>
  <c r="I24" i="1"/>
  <c r="I80" i="1"/>
  <c r="I184" i="1"/>
  <c r="I240" i="1"/>
  <c r="I195" i="1"/>
  <c r="I315" i="1"/>
  <c r="I78" i="1"/>
  <c r="I41" i="1"/>
  <c r="I81" i="1"/>
  <c r="I113" i="1"/>
  <c r="I66" i="1"/>
  <c r="I98" i="1"/>
  <c r="I130" i="1"/>
  <c r="I162" i="1"/>
  <c r="I194" i="1"/>
  <c r="I226" i="1"/>
  <c r="I258" i="1"/>
  <c r="I290" i="1"/>
  <c r="I322" i="1"/>
  <c r="I91" i="1"/>
  <c r="I219" i="1"/>
  <c r="I307" i="1"/>
  <c r="I173" i="1"/>
  <c r="I285" i="1"/>
  <c r="I62" i="1"/>
  <c r="I158" i="1"/>
  <c r="I55" i="1"/>
  <c r="I20" i="1"/>
  <c r="I52" i="1"/>
  <c r="I84" i="1"/>
  <c r="I116" i="1"/>
  <c r="I148" i="1"/>
  <c r="I180" i="1"/>
  <c r="I212" i="1"/>
  <c r="I244" i="1"/>
  <c r="I276" i="1"/>
  <c r="I363" i="1"/>
  <c r="I280" i="1"/>
  <c r="I54" i="1"/>
  <c r="I209" i="1"/>
  <c r="I51" i="1"/>
  <c r="I277" i="1"/>
  <c r="I47" i="1"/>
  <c r="I141" i="1"/>
  <c r="I102" i="1"/>
  <c r="I76" i="1"/>
  <c r="I164" i="1"/>
  <c r="I175" i="1"/>
  <c r="F7" i="1"/>
  <c r="F132" i="1"/>
  <c r="F199" i="1"/>
  <c r="F221" i="1"/>
  <c r="F105" i="1"/>
  <c r="F325" i="1"/>
  <c r="F187" i="1"/>
  <c r="F243" i="1"/>
  <c r="F23" i="1"/>
  <c r="F98" i="1"/>
  <c r="F191" i="1"/>
  <c r="F155" i="1"/>
  <c r="F184" i="1"/>
  <c r="F312" i="1"/>
  <c r="F88" i="1"/>
  <c r="F215" i="1"/>
  <c r="F130" i="1"/>
  <c r="F249" i="1"/>
  <c r="F165" i="1"/>
  <c r="F164" i="1"/>
  <c r="F135" i="1"/>
  <c r="F201" i="1"/>
  <c r="F308" i="1"/>
  <c r="F24" i="1"/>
  <c r="F131" i="1"/>
  <c r="F279" i="1"/>
  <c r="F260" i="1"/>
  <c r="F235" i="1"/>
  <c r="F57" i="1"/>
  <c r="F47" i="1"/>
  <c r="F174" i="1"/>
  <c r="F145" i="1"/>
  <c r="F219" i="1"/>
  <c r="F265" i="1"/>
  <c r="F52" i="1"/>
  <c r="F103" i="1"/>
  <c r="F81" i="1"/>
  <c r="F237" i="1"/>
  <c r="F82" i="1"/>
  <c r="F257" i="1"/>
  <c r="F26" i="1"/>
  <c r="F27" i="1"/>
  <c r="G76" i="1"/>
  <c r="H76" i="1" s="1"/>
  <c r="G121" i="1"/>
  <c r="H121" i="1" s="1"/>
  <c r="G204" i="1"/>
  <c r="H204" i="1" s="1"/>
  <c r="G249" i="1"/>
  <c r="H249" i="1" s="1"/>
  <c r="I346" i="1"/>
  <c r="I11" i="1"/>
  <c r="I105" i="1"/>
  <c r="I154" i="1"/>
  <c r="I282" i="1"/>
  <c r="I155" i="1"/>
  <c r="I23" i="1"/>
  <c r="I260" i="1"/>
  <c r="I21" i="1"/>
  <c r="I53" i="1"/>
  <c r="I85" i="1"/>
  <c r="I133" i="1"/>
  <c r="I205" i="1"/>
  <c r="I325" i="1"/>
  <c r="I279" i="1"/>
  <c r="I135" i="1"/>
  <c r="I287" i="1"/>
  <c r="I103" i="1"/>
  <c r="I247" i="1"/>
  <c r="F70" i="1"/>
  <c r="F188" i="1"/>
  <c r="F72" i="1"/>
  <c r="F259" i="1"/>
  <c r="F162" i="1"/>
  <c r="F346" i="1"/>
  <c r="F200" i="1"/>
  <c r="F84" i="1"/>
  <c r="F319" i="1"/>
  <c r="F38" i="1"/>
  <c r="F15" i="1"/>
  <c r="F309" i="1"/>
  <c r="F113" i="1"/>
  <c r="F294" i="1"/>
  <c r="F40" i="1"/>
  <c r="F360" i="1"/>
  <c r="F39" i="1"/>
  <c r="F44" i="1"/>
  <c r="F106" i="1"/>
  <c r="F224" i="1"/>
  <c r="F245" i="1"/>
  <c r="F233" i="1"/>
  <c r="F42" i="1"/>
  <c r="F338" i="1"/>
  <c r="F246" i="1"/>
  <c r="F163" i="1"/>
  <c r="F234" i="1"/>
  <c r="F91" i="1"/>
  <c r="F196" i="1"/>
  <c r="F89" i="1"/>
  <c r="F144" i="1"/>
  <c r="F100" i="1"/>
  <c r="F87" i="1"/>
  <c r="F336" i="1"/>
  <c r="F341" i="1"/>
  <c r="F290" i="1"/>
  <c r="F22" i="1"/>
  <c r="F92" i="1"/>
  <c r="F20" i="1"/>
  <c r="F179" i="1"/>
  <c r="F9" i="1"/>
  <c r="I120" i="1"/>
  <c r="I35" i="1"/>
  <c r="I182" i="1"/>
  <c r="I241" i="1"/>
  <c r="I147" i="1"/>
  <c r="I70" i="1"/>
  <c r="I26" i="1"/>
  <c r="I187" i="1"/>
  <c r="I221" i="1"/>
  <c r="I12" i="1"/>
  <c r="I100" i="1"/>
  <c r="I268" i="1"/>
  <c r="I308" i="1"/>
  <c r="I239" i="1"/>
  <c r="I327" i="1"/>
  <c r="F214" i="1"/>
  <c r="F114" i="1"/>
  <c r="F216" i="1"/>
  <c r="F146" i="1"/>
  <c r="F85" i="1"/>
  <c r="F136" i="1"/>
  <c r="F239" i="1"/>
  <c r="F29" i="1"/>
  <c r="F159" i="1"/>
  <c r="F252" i="1"/>
  <c r="F80" i="1"/>
  <c r="F60" i="1"/>
  <c r="F274" i="1"/>
  <c r="F124" i="1"/>
  <c r="F289" i="1"/>
  <c r="F74" i="1"/>
  <c r="F193" i="1"/>
  <c r="F108" i="1"/>
  <c r="F340" i="1"/>
  <c r="F277" i="1"/>
  <c r="F299" i="1"/>
  <c r="F112" i="1"/>
  <c r="F288" i="1"/>
  <c r="F192" i="1"/>
  <c r="F122" i="1"/>
  <c r="F226" i="1"/>
  <c r="F321" i="1"/>
  <c r="F297" i="1"/>
  <c r="F102" i="1"/>
  <c r="F115" i="1"/>
  <c r="F284" i="1"/>
  <c r="F251" i="1"/>
  <c r="F316" i="1"/>
  <c r="F141" i="1"/>
  <c r="F158" i="1"/>
  <c r="F210" i="1"/>
  <c r="F195" i="1"/>
  <c r="F329" i="1"/>
  <c r="F198" i="1"/>
  <c r="F56" i="1"/>
  <c r="F153" i="1"/>
  <c r="F207" i="1"/>
  <c r="F248" i="1"/>
  <c r="F79" i="1"/>
  <c r="G25" i="1"/>
  <c r="H25" i="1" s="1"/>
  <c r="G108" i="1"/>
  <c r="H108" i="1" s="1"/>
  <c r="G153" i="1"/>
  <c r="H153" i="1" s="1"/>
  <c r="G236" i="1"/>
  <c r="H236" i="1" s="1"/>
  <c r="G281" i="1"/>
  <c r="H281" i="1" s="1"/>
  <c r="I176" i="1"/>
  <c r="I139" i="1"/>
  <c r="I318" i="1"/>
  <c r="I137" i="1"/>
  <c r="I58" i="1"/>
  <c r="I186" i="1"/>
  <c r="I306" i="1"/>
  <c r="I253" i="1"/>
  <c r="I206" i="1"/>
  <c r="I108" i="1"/>
  <c r="I196" i="1"/>
  <c r="I29" i="1"/>
  <c r="I61" i="1"/>
  <c r="I93" i="1"/>
  <c r="I149" i="1"/>
  <c r="I237" i="1"/>
  <c r="I87" i="1"/>
  <c r="I223" i="1"/>
  <c r="I271" i="1"/>
  <c r="I119" i="1"/>
  <c r="I167" i="1"/>
  <c r="I191" i="1"/>
  <c r="I353" i="1"/>
  <c r="I328" i="1"/>
  <c r="F253" i="1"/>
  <c r="F281" i="1"/>
  <c r="F222" i="1"/>
  <c r="F101" i="1"/>
  <c r="F45" i="1"/>
  <c r="F333" i="1"/>
  <c r="F54" i="1"/>
  <c r="F189" i="1"/>
  <c r="F151" i="1"/>
  <c r="F323" i="1"/>
  <c r="F149" i="1"/>
  <c r="F317" i="1"/>
  <c r="F176" i="1"/>
  <c r="F49" i="1"/>
  <c r="F177" i="1"/>
  <c r="F345" i="1"/>
  <c r="F182" i="1"/>
  <c r="F270" i="1"/>
  <c r="F166" i="1"/>
  <c r="F328" i="1"/>
  <c r="F32" i="1"/>
  <c r="F206" i="1"/>
  <c r="F68" i="1"/>
  <c r="F212" i="1"/>
  <c r="F271" i="1"/>
  <c r="F104" i="1"/>
  <c r="F303" i="1"/>
  <c r="F355" i="1"/>
  <c r="F272" i="1"/>
  <c r="F30" i="1"/>
  <c r="F258" i="1"/>
  <c r="F223" i="1"/>
  <c r="F256" i="1"/>
  <c r="F304" i="1"/>
  <c r="F225" i="1"/>
  <c r="F137" i="1"/>
  <c r="F67" i="1"/>
  <c r="F220" i="1"/>
  <c r="F261" i="1"/>
  <c r="F97" i="1"/>
  <c r="G313" i="1"/>
  <c r="H313" i="1" s="1"/>
  <c r="I39" i="1"/>
  <c r="I145" i="1"/>
  <c r="I273" i="1"/>
  <c r="I235" i="1"/>
  <c r="I190" i="1"/>
  <c r="I314" i="1"/>
  <c r="I275" i="1"/>
  <c r="I238" i="1"/>
  <c r="I36" i="1"/>
  <c r="I204" i="1"/>
  <c r="I316" i="1"/>
  <c r="I199" i="1"/>
  <c r="I303" i="1"/>
  <c r="I263" i="1"/>
  <c r="F244" i="1"/>
  <c r="F58" i="1"/>
  <c r="F125" i="1"/>
  <c r="F167" i="1"/>
  <c r="F76" i="1"/>
  <c r="F305" i="1"/>
  <c r="F48" i="1"/>
  <c r="F55" i="1"/>
  <c r="F331" i="1"/>
  <c r="F217" i="1"/>
  <c r="F332" i="1"/>
  <c r="F31" i="1"/>
  <c r="F353" i="1"/>
  <c r="F231" i="1"/>
  <c r="F178" i="1"/>
  <c r="F240" i="1"/>
  <c r="F11" i="1"/>
  <c r="F229" i="1"/>
  <c r="F173" i="1"/>
  <c r="F154" i="1"/>
  <c r="F273" i="1"/>
  <c r="F133" i="1"/>
  <c r="F65" i="1"/>
  <c r="F356" i="1"/>
  <c r="F147" i="1"/>
  <c r="F63" i="1"/>
  <c r="F156" i="1"/>
  <c r="F348" i="1"/>
  <c r="F280" i="1"/>
  <c r="F46" i="1"/>
  <c r="F218" i="1"/>
  <c r="F59" i="1"/>
  <c r="F301" i="1"/>
  <c r="F278" i="1"/>
  <c r="F64" i="1"/>
  <c r="F75" i="1"/>
  <c r="F285" i="1"/>
  <c r="F314" i="1"/>
  <c r="F213" i="1"/>
  <c r="F230" i="1"/>
  <c r="F169" i="1"/>
  <c r="F269" i="1"/>
  <c r="G12" i="1"/>
  <c r="H12" i="1" s="1"/>
  <c r="G57" i="1"/>
  <c r="H57" i="1" s="1"/>
  <c r="G140" i="1"/>
  <c r="H140" i="1" s="1"/>
  <c r="G185" i="1"/>
  <c r="H185" i="1" s="1"/>
  <c r="G268" i="1"/>
  <c r="H268" i="1" s="1"/>
  <c r="I16" i="1"/>
  <c r="I283" i="1"/>
  <c r="I33" i="1"/>
  <c r="I90" i="1"/>
  <c r="I218" i="1"/>
  <c r="I291" i="1"/>
  <c r="I14" i="1"/>
  <c r="I44" i="1"/>
  <c r="I132" i="1"/>
  <c r="I284" i="1"/>
  <c r="I324" i="1"/>
  <c r="I37" i="1"/>
  <c r="I69" i="1"/>
  <c r="I101" i="1"/>
  <c r="I165" i="1"/>
  <c r="I261" i="1"/>
  <c r="I151" i="1"/>
  <c r="I183" i="1"/>
  <c r="I95" i="1"/>
  <c r="I319" i="1"/>
  <c r="I231" i="1"/>
  <c r="I338" i="1"/>
  <c r="F170" i="1"/>
  <c r="F267" i="1"/>
  <c r="F10" i="1"/>
  <c r="F322" i="1"/>
  <c r="F185" i="1"/>
  <c r="F268" i="1"/>
  <c r="F41" i="1"/>
  <c r="F77" i="1"/>
  <c r="F247" i="1"/>
  <c r="F361" i="1"/>
  <c r="F227" i="1"/>
  <c r="F266" i="1"/>
  <c r="F35" i="1"/>
  <c r="F276" i="1"/>
  <c r="F208" i="1"/>
  <c r="F171" i="1"/>
  <c r="F287" i="1"/>
  <c r="F347" i="1"/>
  <c r="F129" i="1"/>
  <c r="F330" i="1"/>
  <c r="F126" i="1"/>
  <c r="F36" i="1"/>
  <c r="F66" i="1"/>
  <c r="F283" i="1"/>
  <c r="F335" i="1"/>
  <c r="F118" i="1"/>
  <c r="F51" i="1"/>
  <c r="F275" i="1"/>
  <c r="F320" i="1"/>
  <c r="F263" i="1"/>
  <c r="F181" i="1"/>
  <c r="F250" i="1"/>
  <c r="F99" i="1"/>
  <c r="F93" i="1"/>
  <c r="F157" i="1"/>
  <c r="F202" i="1"/>
  <c r="F295" i="1"/>
  <c r="F61" i="1"/>
  <c r="F311" i="1"/>
  <c r="F138" i="1"/>
  <c r="F291" i="1"/>
  <c r="F352" i="1"/>
  <c r="I232" i="1"/>
  <c r="I305" i="1"/>
  <c r="I292" i="1"/>
  <c r="I111" i="1"/>
  <c r="F343" i="1"/>
  <c r="F119" i="1"/>
  <c r="F344" i="1"/>
  <c r="F120" i="1"/>
  <c r="F242" i="1"/>
  <c r="F282" i="1"/>
  <c r="F264" i="1"/>
  <c r="F37" i="1"/>
  <c r="F209" i="1"/>
  <c r="F306" i="1"/>
  <c r="F69" i="1"/>
  <c r="F111" i="1"/>
  <c r="G300" i="1"/>
  <c r="H300" i="1" s="1"/>
  <c r="I250" i="1"/>
  <c r="I15" i="1"/>
  <c r="I117" i="1"/>
  <c r="I127" i="1"/>
  <c r="F204" i="1"/>
  <c r="F236" i="1"/>
  <c r="F232" i="1"/>
  <c r="F14" i="1"/>
  <c r="F123" i="1"/>
  <c r="F339" i="1"/>
  <c r="F109" i="1"/>
  <c r="F28" i="1"/>
  <c r="F33" i="1"/>
  <c r="F298" i="1"/>
  <c r="F161" i="1"/>
  <c r="F140" i="1"/>
  <c r="I157" i="1"/>
  <c r="I43" i="1"/>
  <c r="I311" i="1"/>
  <c r="F302" i="1"/>
  <c r="F150" i="1"/>
  <c r="F117" i="1"/>
  <c r="F228" i="1"/>
  <c r="F152" i="1"/>
  <c r="F351" i="1"/>
  <c r="F324" i="1"/>
  <c r="F116" i="1"/>
  <c r="F12" i="1"/>
  <c r="F307" i="1"/>
  <c r="F53" i="1"/>
  <c r="F318" i="1"/>
  <c r="G89" i="1"/>
  <c r="H89" i="1" s="1"/>
  <c r="I67" i="1"/>
  <c r="I68" i="1"/>
  <c r="I13" i="1"/>
  <c r="I189" i="1"/>
  <c r="I159" i="1"/>
  <c r="F16" i="1"/>
  <c r="F62" i="1"/>
  <c r="F73" i="1"/>
  <c r="F286" i="1"/>
  <c r="F337" i="1"/>
  <c r="F43" i="1"/>
  <c r="F142" i="1"/>
  <c r="F175" i="1"/>
  <c r="F34" i="1"/>
  <c r="F183" i="1"/>
  <c r="I278" i="1"/>
  <c r="I140" i="1"/>
  <c r="I143" i="1"/>
  <c r="F254" i="1"/>
  <c r="F197" i="1"/>
  <c r="F315" i="1"/>
  <c r="F238" i="1"/>
  <c r="F139" i="1"/>
  <c r="F190" i="1"/>
  <c r="F78" i="1"/>
  <c r="F255" i="1"/>
  <c r="F90" i="1"/>
  <c r="F354" i="1"/>
  <c r="F96" i="1"/>
  <c r="F71" i="1"/>
  <c r="G44" i="1"/>
  <c r="H44" i="1" s="1"/>
  <c r="G217" i="1"/>
  <c r="H217" i="1" s="1"/>
  <c r="I73" i="1"/>
  <c r="I109" i="1"/>
  <c r="I45" i="1"/>
  <c r="I293" i="1"/>
  <c r="I207" i="1"/>
  <c r="F110" i="1"/>
  <c r="F203" i="1"/>
  <c r="F349" i="1"/>
  <c r="F194" i="1"/>
  <c r="F293" i="1"/>
  <c r="F13" i="1"/>
  <c r="F121" i="1"/>
  <c r="F168" i="1"/>
  <c r="F143" i="1"/>
  <c r="F148" i="1"/>
  <c r="F18" i="1"/>
  <c r="F17" i="1"/>
  <c r="I228" i="1"/>
  <c r="F313" i="1"/>
  <c r="F94" i="1"/>
  <c r="F21" i="1"/>
  <c r="I236" i="1"/>
  <c r="I331" i="1"/>
  <c r="F357" i="1"/>
  <c r="F25" i="1"/>
  <c r="F327" i="1"/>
  <c r="I177" i="1"/>
  <c r="F107" i="1"/>
  <c r="F241" i="1"/>
  <c r="G332" i="1"/>
  <c r="H332" i="1" s="1"/>
  <c r="G340" i="1"/>
  <c r="H340" i="1" s="1"/>
  <c r="G359" i="1"/>
  <c r="H359" i="1" s="1"/>
  <c r="I77" i="1"/>
  <c r="F211" i="1"/>
  <c r="F205" i="1"/>
  <c r="F186" i="1"/>
  <c r="F86" i="1"/>
  <c r="F292" i="1"/>
  <c r="F50" i="1"/>
  <c r="I38" i="1"/>
  <c r="F160" i="1"/>
  <c r="F83" i="1"/>
  <c r="I295" i="1"/>
  <c r="F296" i="1"/>
  <c r="F180" i="1"/>
  <c r="G172" i="1"/>
  <c r="H172" i="1" s="1"/>
  <c r="I122" i="1"/>
  <c r="F95" i="1"/>
  <c r="F19" i="1"/>
  <c r="I215" i="1"/>
  <c r="F362" i="1"/>
  <c r="F128" i="1"/>
  <c r="F262" i="1"/>
  <c r="F134" i="1"/>
  <c r="I332" i="1"/>
  <c r="I359" i="1"/>
  <c r="I294" i="1"/>
  <c r="F363" i="1"/>
  <c r="I335" i="1"/>
  <c r="F359" i="1"/>
  <c r="F127" i="1"/>
  <c r="I300" i="1"/>
  <c r="I172" i="1"/>
  <c r="I347" i="1"/>
  <c r="I166" i="1"/>
  <c r="I343" i="1"/>
  <c r="F172" i="1"/>
  <c r="I255" i="1"/>
  <c r="F300" i="1"/>
  <c r="I357" i="1"/>
  <c r="I230" i="1"/>
  <c r="I262" i="1"/>
  <c r="I134" i="1"/>
  <c r="I198" i="1"/>
  <c r="I350" i="1"/>
  <c r="I310" i="1"/>
  <c r="G23" i="3" l="1"/>
  <c r="J335" i="1"/>
  <c r="J295" i="1"/>
  <c r="J177" i="1"/>
  <c r="J45" i="1"/>
  <c r="J13" i="1"/>
  <c r="J311" i="1"/>
  <c r="J117" i="1"/>
  <c r="J111" i="1"/>
  <c r="J231" i="1"/>
  <c r="J69" i="1"/>
  <c r="J218" i="1"/>
  <c r="J204" i="1"/>
  <c r="J145" i="1"/>
  <c r="J271" i="1"/>
  <c r="J196" i="1"/>
  <c r="J318" i="1"/>
  <c r="J100" i="1"/>
  <c r="J182" i="1"/>
  <c r="J279" i="1"/>
  <c r="J23" i="1"/>
  <c r="J102" i="1"/>
  <c r="J363" i="1"/>
  <c r="J52" i="1"/>
  <c r="J219" i="1"/>
  <c r="J130" i="1"/>
  <c r="J195" i="1"/>
  <c r="J245" i="1"/>
  <c r="J201" i="1"/>
  <c r="J56" i="1"/>
  <c r="J114" i="1"/>
  <c r="J115" i="1"/>
  <c r="J10" i="1"/>
  <c r="J289" i="1"/>
  <c r="J99" i="1"/>
  <c r="J124" i="1"/>
  <c r="J317" i="1"/>
  <c r="J234" i="1"/>
  <c r="J57" i="1"/>
  <c r="J88" i="1"/>
  <c r="J79" i="1"/>
  <c r="J83" i="1"/>
  <c r="J63" i="1"/>
  <c r="J104" i="1"/>
  <c r="J96" i="1"/>
  <c r="J320" i="1"/>
  <c r="H365" i="1"/>
  <c r="J228" i="1"/>
  <c r="J109" i="1"/>
  <c r="J143" i="1"/>
  <c r="J68" i="1"/>
  <c r="J43" i="1"/>
  <c r="J15" i="1"/>
  <c r="J292" i="1"/>
  <c r="J319" i="1"/>
  <c r="J37" i="1"/>
  <c r="J90" i="1"/>
  <c r="J36" i="1"/>
  <c r="J39" i="1"/>
  <c r="J223" i="1"/>
  <c r="J108" i="1"/>
  <c r="J139" i="1"/>
  <c r="J12" i="1"/>
  <c r="J35" i="1"/>
  <c r="J325" i="1"/>
  <c r="J155" i="1"/>
  <c r="J141" i="1"/>
  <c r="J276" i="1"/>
  <c r="J20" i="1"/>
  <c r="J91" i="1"/>
  <c r="J98" i="1"/>
  <c r="J240" i="1"/>
  <c r="J125" i="1"/>
  <c r="J169" i="1"/>
  <c r="J354" i="1"/>
  <c r="J82" i="1"/>
  <c r="J312" i="1"/>
  <c r="J118" i="1"/>
  <c r="J257" i="1"/>
  <c r="J208" i="1"/>
  <c r="J92" i="1"/>
  <c r="J197" i="1"/>
  <c r="J202" i="1"/>
  <c r="J246" i="1"/>
  <c r="J351" i="1"/>
  <c r="J302" i="1"/>
  <c r="J313" i="1"/>
  <c r="J222" i="1"/>
  <c r="J72" i="1"/>
  <c r="J64" i="1"/>
  <c r="J9" i="1"/>
  <c r="J288" i="1"/>
  <c r="J198" i="1"/>
  <c r="J134" i="1"/>
  <c r="J166" i="1"/>
  <c r="J294" i="1"/>
  <c r="J77" i="1"/>
  <c r="J73" i="1"/>
  <c r="J140" i="1"/>
  <c r="J67" i="1"/>
  <c r="J157" i="1"/>
  <c r="J250" i="1"/>
  <c r="J305" i="1"/>
  <c r="J95" i="1"/>
  <c r="J324" i="1"/>
  <c r="J33" i="1"/>
  <c r="J238" i="1"/>
  <c r="J87" i="1"/>
  <c r="J206" i="1"/>
  <c r="J176" i="1"/>
  <c r="J221" i="1"/>
  <c r="J120" i="1"/>
  <c r="J205" i="1"/>
  <c r="J282" i="1"/>
  <c r="J47" i="1"/>
  <c r="J244" i="1"/>
  <c r="J55" i="1"/>
  <c r="J322" i="1"/>
  <c r="J66" i="1"/>
  <c r="J184" i="1"/>
  <c r="J50" i="1"/>
  <c r="J203" i="1"/>
  <c r="J301" i="1"/>
  <c r="J355" i="1"/>
  <c r="J129" i="1"/>
  <c r="J264" i="1"/>
  <c r="J22" i="1"/>
  <c r="J225" i="1"/>
  <c r="J48" i="1"/>
  <c r="J60" i="1"/>
  <c r="J323" i="1"/>
  <c r="J170" i="1"/>
  <c r="J110" i="1"/>
  <c r="J336" i="1"/>
  <c r="J214" i="1"/>
  <c r="J281" i="1"/>
  <c r="J211" i="1"/>
  <c r="J40" i="1"/>
  <c r="J32" i="1"/>
  <c r="J126" i="1"/>
  <c r="J256" i="1"/>
  <c r="J215" i="1"/>
  <c r="J347" i="1"/>
  <c r="J278" i="1"/>
  <c r="J232" i="1"/>
  <c r="J183" i="1"/>
  <c r="J284" i="1"/>
  <c r="J283" i="1"/>
  <c r="J275" i="1"/>
  <c r="J328" i="1"/>
  <c r="J237" i="1"/>
  <c r="J253" i="1"/>
  <c r="J187" i="1"/>
  <c r="J133" i="1"/>
  <c r="J154" i="1"/>
  <c r="J277" i="1"/>
  <c r="J212" i="1"/>
  <c r="J158" i="1"/>
  <c r="J290" i="1"/>
  <c r="J113" i="1"/>
  <c r="J80" i="1"/>
  <c r="J18" i="1"/>
  <c r="J131" i="1"/>
  <c r="J259" i="1"/>
  <c r="J345" i="1"/>
  <c r="J274" i="1"/>
  <c r="J97" i="1"/>
  <c r="J152" i="1"/>
  <c r="J213" i="1"/>
  <c r="J193" i="1"/>
  <c r="J344" i="1"/>
  <c r="J28" i="1"/>
  <c r="J243" i="1"/>
  <c r="J138" i="1"/>
  <c r="J229" i="1"/>
  <c r="J348" i="1"/>
  <c r="J94" i="1"/>
  <c r="J249" i="1"/>
  <c r="J59" i="1"/>
  <c r="J8" i="1"/>
  <c r="J333" i="1"/>
  <c r="J30" i="1"/>
  <c r="J224" i="1"/>
  <c r="J343" i="1"/>
  <c r="J262" i="1"/>
  <c r="J359" i="1"/>
  <c r="J38" i="1"/>
  <c r="J230" i="1"/>
  <c r="J172" i="1"/>
  <c r="J332" i="1"/>
  <c r="J122" i="1"/>
  <c r="J331" i="1"/>
  <c r="J151" i="1"/>
  <c r="J132" i="1"/>
  <c r="J16" i="1"/>
  <c r="J263" i="1"/>
  <c r="J314" i="1"/>
  <c r="J353" i="1"/>
  <c r="J149" i="1"/>
  <c r="J306" i="1"/>
  <c r="J327" i="1"/>
  <c r="J26" i="1"/>
  <c r="J247" i="1"/>
  <c r="J85" i="1"/>
  <c r="J105" i="1"/>
  <c r="J51" i="1"/>
  <c r="J180" i="1"/>
  <c r="J62" i="1"/>
  <c r="J258" i="1"/>
  <c r="J81" i="1"/>
  <c r="J24" i="1"/>
  <c r="J31" i="1"/>
  <c r="J27" i="1"/>
  <c r="J272" i="1"/>
  <c r="J242" i="1"/>
  <c r="J65" i="1"/>
  <c r="J340" i="1"/>
  <c r="J299" i="1"/>
  <c r="J161" i="1"/>
  <c r="J252" i="1"/>
  <c r="J71" i="1"/>
  <c r="J123" i="1"/>
  <c r="J106" i="1"/>
  <c r="J304" i="1"/>
  <c r="J356" i="1"/>
  <c r="J309" i="1"/>
  <c r="J217" i="1"/>
  <c r="J296" i="1"/>
  <c r="J349" i="1"/>
  <c r="J360" i="1"/>
  <c r="J7" i="1"/>
  <c r="J192" i="1"/>
  <c r="J300" i="1"/>
  <c r="J236" i="1"/>
  <c r="J261" i="1"/>
  <c r="J44" i="1"/>
  <c r="J303" i="1"/>
  <c r="J190" i="1"/>
  <c r="J191" i="1"/>
  <c r="J93" i="1"/>
  <c r="J186" i="1"/>
  <c r="J239" i="1"/>
  <c r="J70" i="1"/>
  <c r="J103" i="1"/>
  <c r="J53" i="1"/>
  <c r="J11" i="1"/>
  <c r="J175" i="1"/>
  <c r="J209" i="1"/>
  <c r="J148" i="1"/>
  <c r="J285" i="1"/>
  <c r="J226" i="1"/>
  <c r="J41" i="1"/>
  <c r="J339" i="1"/>
  <c r="J254" i="1"/>
  <c r="J297" i="1"/>
  <c r="J216" i="1"/>
  <c r="J210" i="1"/>
  <c r="J25" i="1"/>
  <c r="J179" i="1"/>
  <c r="J17" i="1"/>
  <c r="J220" i="1"/>
  <c r="J286" i="1"/>
  <c r="J19" i="1"/>
  <c r="J74" i="1"/>
  <c r="J248" i="1"/>
  <c r="J181" i="1"/>
  <c r="J185" i="1"/>
  <c r="J330" i="1"/>
  <c r="J361" i="1"/>
  <c r="J251" i="1"/>
  <c r="J352" i="1"/>
  <c r="J350" i="1"/>
  <c r="J357" i="1"/>
  <c r="J207" i="1"/>
  <c r="J159" i="1"/>
  <c r="J165" i="1"/>
  <c r="J14" i="1"/>
  <c r="J199" i="1"/>
  <c r="J235" i="1"/>
  <c r="J167" i="1"/>
  <c r="J61" i="1"/>
  <c r="J58" i="1"/>
  <c r="J308" i="1"/>
  <c r="J147" i="1"/>
  <c r="J287" i="1"/>
  <c r="J21" i="1"/>
  <c r="J346" i="1"/>
  <c r="J164" i="1"/>
  <c r="J54" i="1"/>
  <c r="J116" i="1"/>
  <c r="J173" i="1"/>
  <c r="J194" i="1"/>
  <c r="J78" i="1"/>
  <c r="J329" i="1"/>
  <c r="J150" i="1"/>
  <c r="J265" i="1"/>
  <c r="J168" i="1"/>
  <c r="J178" i="1"/>
  <c r="J270" i="1"/>
  <c r="J107" i="1"/>
  <c r="J269" i="1"/>
  <c r="J188" i="1"/>
  <c r="J174" i="1"/>
  <c r="J298" i="1"/>
  <c r="J121" i="1"/>
  <c r="J200" i="1"/>
  <c r="J267" i="1"/>
  <c r="J153" i="1"/>
  <c r="J160" i="1"/>
  <c r="J362" i="1"/>
  <c r="J163" i="1"/>
  <c r="J337" i="1"/>
  <c r="J310" i="1"/>
  <c r="J255" i="1"/>
  <c r="J293" i="1"/>
  <c r="J189" i="1"/>
  <c r="J127" i="1"/>
  <c r="J338" i="1"/>
  <c r="J101" i="1"/>
  <c r="J291" i="1"/>
  <c r="J316" i="1"/>
  <c r="J273" i="1"/>
  <c r="J119" i="1"/>
  <c r="J29" i="1"/>
  <c r="J137" i="1"/>
  <c r="J268" i="1"/>
  <c r="J241" i="1"/>
  <c r="J135" i="1"/>
  <c r="J260" i="1"/>
  <c r="J76" i="1"/>
  <c r="J280" i="1"/>
  <c r="J84" i="1"/>
  <c r="J307" i="1"/>
  <c r="J162" i="1"/>
  <c r="J315" i="1"/>
  <c r="J46" i="1"/>
  <c r="J233" i="1"/>
  <c r="J112" i="1"/>
  <c r="J146" i="1"/>
  <c r="J142" i="1"/>
  <c r="J42" i="1"/>
  <c r="J321" i="1"/>
  <c r="J227" i="1"/>
  <c r="J156" i="1"/>
  <c r="J86" i="1"/>
  <c r="J266" i="1"/>
  <c r="J89" i="1"/>
  <c r="J144" i="1"/>
  <c r="J34" i="1"/>
  <c r="J171" i="1"/>
  <c r="J49" i="1"/>
  <c r="J136" i="1"/>
  <c r="J128" i="1"/>
  <c r="J341" i="1"/>
  <c r="J75" i="1"/>
  <c r="H23" i="3"/>
  <c r="I23" i="3" s="1"/>
  <c r="I7" i="3"/>
  <c r="J7" i="3" l="1"/>
  <c r="J365" i="1"/>
  <c r="J23" i="3"/>
  <c r="J13" i="3"/>
  <c r="J21" i="3"/>
  <c r="J10" i="3"/>
  <c r="J20" i="3"/>
  <c r="J14" i="3"/>
  <c r="J16" i="3"/>
  <c r="J19" i="3"/>
  <c r="J17" i="3"/>
  <c r="J8" i="3"/>
  <c r="J11" i="3"/>
  <c r="J18" i="3"/>
  <c r="J15" i="3"/>
  <c r="J9" i="3"/>
  <c r="J12" i="3"/>
  <c r="J368" i="1" l="1"/>
  <c r="J367" i="1"/>
  <c r="C4" i="1" l="1"/>
  <c r="K342" i="1"/>
  <c r="L342" i="1" s="1"/>
  <c r="M342" i="1" s="1"/>
  <c r="N342" i="1" s="1"/>
  <c r="O342" i="1" s="1"/>
  <c r="K334" i="1"/>
  <c r="L334" i="1" s="1"/>
  <c r="M334" i="1" s="1"/>
  <c r="N334" i="1" s="1"/>
  <c r="O334" i="1" s="1"/>
  <c r="K326" i="1"/>
  <c r="L326" i="1" s="1"/>
  <c r="M326" i="1" s="1"/>
  <c r="N326" i="1" s="1"/>
  <c r="O326" i="1" s="1"/>
  <c r="K358" i="1"/>
  <c r="L358" i="1" s="1"/>
  <c r="M358" i="1" s="1"/>
  <c r="N358" i="1" s="1"/>
  <c r="O358" i="1" s="1"/>
  <c r="K204" i="1"/>
  <c r="L204" i="1" s="1"/>
  <c r="M204" i="1" s="1"/>
  <c r="N204" i="1" s="1"/>
  <c r="O204" i="1" s="1"/>
  <c r="K318" i="1"/>
  <c r="L318" i="1" s="1"/>
  <c r="M318" i="1" s="1"/>
  <c r="N318" i="1" s="1"/>
  <c r="O318" i="1" s="1"/>
  <c r="K23" i="1"/>
  <c r="L23" i="1" s="1"/>
  <c r="M23" i="1" s="1"/>
  <c r="N23" i="1" s="1"/>
  <c r="O23" i="1" s="1"/>
  <c r="K317" i="1"/>
  <c r="L317" i="1" s="1"/>
  <c r="M317" i="1" s="1"/>
  <c r="N317" i="1" s="1"/>
  <c r="O317" i="1" s="1"/>
  <c r="K79" i="1"/>
  <c r="L79" i="1" s="1"/>
  <c r="M79" i="1" s="1"/>
  <c r="N79" i="1" s="1"/>
  <c r="O79" i="1" s="1"/>
  <c r="K96" i="1"/>
  <c r="L96" i="1" s="1"/>
  <c r="M96" i="1" s="1"/>
  <c r="N96" i="1" s="1"/>
  <c r="O96" i="1" s="1"/>
  <c r="K228" i="1"/>
  <c r="L228" i="1" s="1"/>
  <c r="M228" i="1" s="1"/>
  <c r="N228" i="1" s="1"/>
  <c r="O228" i="1" s="1"/>
  <c r="K43" i="1"/>
  <c r="L43" i="1" s="1"/>
  <c r="M43" i="1" s="1"/>
  <c r="N43" i="1" s="1"/>
  <c r="O43" i="1" s="1"/>
  <c r="K141" i="1"/>
  <c r="L141" i="1" s="1"/>
  <c r="M141" i="1" s="1"/>
  <c r="N141" i="1" s="1"/>
  <c r="O141" i="1" s="1"/>
  <c r="K98" i="1"/>
  <c r="L98" i="1" s="1"/>
  <c r="M98" i="1" s="1"/>
  <c r="N98" i="1" s="1"/>
  <c r="O98" i="1" s="1"/>
  <c r="K312" i="1"/>
  <c r="L312" i="1" s="1"/>
  <c r="M312" i="1" s="1"/>
  <c r="N312" i="1" s="1"/>
  <c r="O312" i="1" s="1"/>
  <c r="K134" i="1"/>
  <c r="L134" i="1" s="1"/>
  <c r="M134" i="1" s="1"/>
  <c r="N134" i="1" s="1"/>
  <c r="O134" i="1" s="1"/>
  <c r="K73" i="1"/>
  <c r="L73" i="1" s="1"/>
  <c r="M73" i="1" s="1"/>
  <c r="N73" i="1" s="1"/>
  <c r="O73" i="1" s="1"/>
  <c r="K250" i="1"/>
  <c r="L250" i="1" s="1"/>
  <c r="M250" i="1" s="1"/>
  <c r="N250" i="1" s="1"/>
  <c r="O250" i="1" s="1"/>
  <c r="K33" i="1"/>
  <c r="L33" i="1" s="1"/>
  <c r="M33" i="1" s="1"/>
  <c r="N33" i="1" s="1"/>
  <c r="O33" i="1" s="1"/>
  <c r="K55" i="1"/>
  <c r="L55" i="1" s="1"/>
  <c r="M55" i="1" s="1"/>
  <c r="N55" i="1" s="1"/>
  <c r="O55" i="1" s="1"/>
  <c r="K50" i="1"/>
  <c r="L50" i="1" s="1"/>
  <c r="M50" i="1" s="1"/>
  <c r="N50" i="1" s="1"/>
  <c r="O50" i="1" s="1"/>
  <c r="K60" i="1"/>
  <c r="L60" i="1" s="1"/>
  <c r="M60" i="1" s="1"/>
  <c r="N60" i="1" s="1"/>
  <c r="O60" i="1" s="1"/>
  <c r="K336" i="1"/>
  <c r="L336" i="1" s="1"/>
  <c r="M336" i="1" s="1"/>
  <c r="N336" i="1" s="1"/>
  <c r="O336" i="1" s="1"/>
  <c r="K40" i="1"/>
  <c r="L40" i="1" s="1"/>
  <c r="M40" i="1" s="1"/>
  <c r="N40" i="1" s="1"/>
  <c r="O40" i="1" s="1"/>
  <c r="K278" i="1"/>
  <c r="L278" i="1" s="1"/>
  <c r="M278" i="1" s="1"/>
  <c r="N278" i="1" s="1"/>
  <c r="O278" i="1" s="1"/>
  <c r="K284" i="1"/>
  <c r="L284" i="1" s="1"/>
  <c r="M284" i="1" s="1"/>
  <c r="N284" i="1" s="1"/>
  <c r="O284" i="1" s="1"/>
  <c r="K237" i="1"/>
  <c r="L237" i="1" s="1"/>
  <c r="M237" i="1" s="1"/>
  <c r="N237" i="1" s="1"/>
  <c r="O237" i="1" s="1"/>
  <c r="K28" i="1"/>
  <c r="L28" i="1" s="1"/>
  <c r="M28" i="1" s="1"/>
  <c r="N28" i="1" s="1"/>
  <c r="O28" i="1" s="1"/>
  <c r="K348" i="1"/>
  <c r="L348" i="1" s="1"/>
  <c r="M348" i="1" s="1"/>
  <c r="N348" i="1" s="1"/>
  <c r="O348" i="1" s="1"/>
  <c r="K8" i="1"/>
  <c r="L8" i="1" s="1"/>
  <c r="M8" i="1" s="1"/>
  <c r="N8" i="1" s="1"/>
  <c r="O8" i="1" s="1"/>
  <c r="K38" i="1"/>
  <c r="L38" i="1" s="1"/>
  <c r="M38" i="1" s="1"/>
  <c r="N38" i="1" s="1"/>
  <c r="O38" i="1" s="1"/>
  <c r="K332" i="1"/>
  <c r="L332" i="1" s="1"/>
  <c r="M332" i="1" s="1"/>
  <c r="N332" i="1" s="1"/>
  <c r="O332" i="1" s="1"/>
  <c r="K314" i="1"/>
  <c r="L314" i="1" s="1"/>
  <c r="M314" i="1" s="1"/>
  <c r="N314" i="1" s="1"/>
  <c r="O314" i="1" s="1"/>
  <c r="K242" i="1"/>
  <c r="L242" i="1" s="1"/>
  <c r="M242" i="1" s="1"/>
  <c r="N242" i="1" s="1"/>
  <c r="O242" i="1" s="1"/>
  <c r="K161" i="1"/>
  <c r="L161" i="1" s="1"/>
  <c r="M161" i="1" s="1"/>
  <c r="N161" i="1" s="1"/>
  <c r="O161" i="1" s="1"/>
  <c r="K123" i="1"/>
  <c r="L123" i="1" s="1"/>
  <c r="M123" i="1" s="1"/>
  <c r="N123" i="1" s="1"/>
  <c r="O123" i="1" s="1"/>
  <c r="K309" i="1"/>
  <c r="L309" i="1" s="1"/>
  <c r="M309" i="1" s="1"/>
  <c r="N309" i="1" s="1"/>
  <c r="O309" i="1" s="1"/>
  <c r="K360" i="1"/>
  <c r="L360" i="1" s="1"/>
  <c r="M360" i="1" s="1"/>
  <c r="N360" i="1" s="1"/>
  <c r="O360" i="1" s="1"/>
  <c r="K70" i="1"/>
  <c r="L70" i="1" s="1"/>
  <c r="M70" i="1" s="1"/>
  <c r="N70" i="1" s="1"/>
  <c r="O70" i="1" s="1"/>
  <c r="K175" i="1"/>
  <c r="L175" i="1" s="1"/>
  <c r="M175" i="1" s="1"/>
  <c r="N175" i="1" s="1"/>
  <c r="O175" i="1" s="1"/>
  <c r="K226" i="1"/>
  <c r="L226" i="1" s="1"/>
  <c r="M226" i="1" s="1"/>
  <c r="N226" i="1" s="1"/>
  <c r="O226" i="1" s="1"/>
  <c r="K297" i="1"/>
  <c r="L297" i="1" s="1"/>
  <c r="M297" i="1" s="1"/>
  <c r="N297" i="1" s="1"/>
  <c r="O297" i="1" s="1"/>
  <c r="K74" i="1"/>
  <c r="L74" i="1" s="1"/>
  <c r="M74" i="1" s="1"/>
  <c r="N74" i="1" s="1"/>
  <c r="O74" i="1" s="1"/>
  <c r="K352" i="1"/>
  <c r="L352" i="1" s="1"/>
  <c r="M352" i="1" s="1"/>
  <c r="N352" i="1" s="1"/>
  <c r="O352" i="1" s="1"/>
  <c r="K14" i="1"/>
  <c r="L14" i="1" s="1"/>
  <c r="M14" i="1" s="1"/>
  <c r="N14" i="1" s="1"/>
  <c r="O14" i="1" s="1"/>
  <c r="K147" i="1"/>
  <c r="L147" i="1" s="1"/>
  <c r="M147" i="1" s="1"/>
  <c r="N147" i="1" s="1"/>
  <c r="O147" i="1" s="1"/>
  <c r="K164" i="1"/>
  <c r="L164" i="1" s="1"/>
  <c r="M164" i="1" s="1"/>
  <c r="N164" i="1" s="1"/>
  <c r="O164" i="1" s="1"/>
  <c r="K194" i="1"/>
  <c r="L194" i="1" s="1"/>
  <c r="M194" i="1" s="1"/>
  <c r="N194" i="1" s="1"/>
  <c r="O194" i="1" s="1"/>
  <c r="K265" i="1"/>
  <c r="L265" i="1" s="1"/>
  <c r="M265" i="1" s="1"/>
  <c r="N265" i="1" s="1"/>
  <c r="O265" i="1" s="1"/>
  <c r="K153" i="1"/>
  <c r="L153" i="1" s="1"/>
  <c r="M153" i="1" s="1"/>
  <c r="N153" i="1" s="1"/>
  <c r="O153" i="1" s="1"/>
  <c r="K255" i="1"/>
  <c r="L255" i="1" s="1"/>
  <c r="M255" i="1" s="1"/>
  <c r="N255" i="1" s="1"/>
  <c r="O255" i="1" s="1"/>
  <c r="K338" i="1"/>
  <c r="L338" i="1" s="1"/>
  <c r="M338" i="1" s="1"/>
  <c r="N338" i="1" s="1"/>
  <c r="O338" i="1" s="1"/>
  <c r="K260" i="1"/>
  <c r="L260" i="1" s="1"/>
  <c r="M260" i="1" s="1"/>
  <c r="N260" i="1" s="1"/>
  <c r="O260" i="1" s="1"/>
  <c r="K46" i="1"/>
  <c r="L46" i="1" s="1"/>
  <c r="M46" i="1" s="1"/>
  <c r="N46" i="1" s="1"/>
  <c r="O46" i="1" s="1"/>
  <c r="K86" i="1"/>
  <c r="L86" i="1" s="1"/>
  <c r="M86" i="1" s="1"/>
  <c r="N86" i="1" s="1"/>
  <c r="O86" i="1" s="1"/>
  <c r="K34" i="1"/>
  <c r="L34" i="1" s="1"/>
  <c r="M34" i="1" s="1"/>
  <c r="N34" i="1" s="1"/>
  <c r="O34" i="1" s="1"/>
  <c r="K128" i="1"/>
  <c r="L128" i="1" s="1"/>
  <c r="M128" i="1" s="1"/>
  <c r="N128" i="1" s="1"/>
  <c r="O128" i="1" s="1"/>
  <c r="K227" i="1"/>
  <c r="L227" i="1" s="1"/>
  <c r="M227" i="1" s="1"/>
  <c r="N227" i="1" s="1"/>
  <c r="O227" i="1" s="1"/>
  <c r="K291" i="1"/>
  <c r="L291" i="1" s="1"/>
  <c r="M291" i="1" s="1"/>
  <c r="N291" i="1" s="1"/>
  <c r="O291" i="1" s="1"/>
  <c r="K49" i="1"/>
  <c r="L49" i="1" s="1"/>
  <c r="M49" i="1" s="1"/>
  <c r="N49" i="1" s="1"/>
  <c r="O49" i="1" s="1"/>
  <c r="K42" i="1"/>
  <c r="L42" i="1" s="1"/>
  <c r="M42" i="1" s="1"/>
  <c r="N42" i="1" s="1"/>
  <c r="O42" i="1" s="1"/>
  <c r="K335" i="1"/>
  <c r="L335" i="1" s="1"/>
  <c r="M335" i="1" s="1"/>
  <c r="N335" i="1" s="1"/>
  <c r="O335" i="1" s="1"/>
  <c r="K13" i="1"/>
  <c r="L13" i="1" s="1"/>
  <c r="M13" i="1" s="1"/>
  <c r="N13" i="1" s="1"/>
  <c r="O13" i="1" s="1"/>
  <c r="K231" i="1"/>
  <c r="L231" i="1" s="1"/>
  <c r="M231" i="1" s="1"/>
  <c r="N231" i="1" s="1"/>
  <c r="O231" i="1" s="1"/>
  <c r="K219" i="1"/>
  <c r="L219" i="1" s="1"/>
  <c r="M219" i="1" s="1"/>
  <c r="N219" i="1" s="1"/>
  <c r="O219" i="1" s="1"/>
  <c r="K114" i="1"/>
  <c r="L114" i="1" s="1"/>
  <c r="M114" i="1" s="1"/>
  <c r="N114" i="1" s="1"/>
  <c r="O114" i="1" s="1"/>
  <c r="K99" i="1"/>
  <c r="L99" i="1" s="1"/>
  <c r="M99" i="1" s="1"/>
  <c r="N99" i="1" s="1"/>
  <c r="O99" i="1" s="1"/>
  <c r="K223" i="1"/>
  <c r="L223" i="1" s="1"/>
  <c r="M223" i="1" s="1"/>
  <c r="N223" i="1" s="1"/>
  <c r="O223" i="1" s="1"/>
  <c r="K35" i="1"/>
  <c r="L35" i="1" s="1"/>
  <c r="M35" i="1" s="1"/>
  <c r="N35" i="1" s="1"/>
  <c r="O35" i="1" s="1"/>
  <c r="K354" i="1"/>
  <c r="L354" i="1" s="1"/>
  <c r="M354" i="1" s="1"/>
  <c r="N354" i="1" s="1"/>
  <c r="O354" i="1" s="1"/>
  <c r="K246" i="1"/>
  <c r="L246" i="1" s="1"/>
  <c r="M246" i="1" s="1"/>
  <c r="N246" i="1" s="1"/>
  <c r="O246" i="1" s="1"/>
  <c r="K222" i="1"/>
  <c r="L222" i="1" s="1"/>
  <c r="M222" i="1" s="1"/>
  <c r="N222" i="1" s="1"/>
  <c r="O222" i="1" s="1"/>
  <c r="K288" i="1"/>
  <c r="L288" i="1" s="1"/>
  <c r="M288" i="1" s="1"/>
  <c r="N288" i="1" s="1"/>
  <c r="O288" i="1" s="1"/>
  <c r="K176" i="1"/>
  <c r="L176" i="1" s="1"/>
  <c r="M176" i="1" s="1"/>
  <c r="N176" i="1" s="1"/>
  <c r="O176" i="1" s="1"/>
  <c r="K282" i="1"/>
  <c r="L282" i="1" s="1"/>
  <c r="M282" i="1" s="1"/>
  <c r="N282" i="1" s="1"/>
  <c r="O282" i="1" s="1"/>
  <c r="K225" i="1"/>
  <c r="L225" i="1" s="1"/>
  <c r="M225" i="1" s="1"/>
  <c r="N225" i="1" s="1"/>
  <c r="O225" i="1" s="1"/>
  <c r="K154" i="1"/>
  <c r="L154" i="1" s="1"/>
  <c r="M154" i="1" s="1"/>
  <c r="N154" i="1" s="1"/>
  <c r="O154" i="1" s="1"/>
  <c r="K290" i="1"/>
  <c r="L290" i="1" s="1"/>
  <c r="M290" i="1" s="1"/>
  <c r="N290" i="1" s="1"/>
  <c r="O290" i="1" s="1"/>
  <c r="K131" i="1"/>
  <c r="L131" i="1" s="1"/>
  <c r="M131" i="1" s="1"/>
  <c r="N131" i="1" s="1"/>
  <c r="O131" i="1" s="1"/>
  <c r="K274" i="1"/>
  <c r="L274" i="1" s="1"/>
  <c r="M274" i="1" s="1"/>
  <c r="N274" i="1" s="1"/>
  <c r="O274" i="1" s="1"/>
  <c r="K193" i="1"/>
  <c r="L193" i="1" s="1"/>
  <c r="M193" i="1" s="1"/>
  <c r="N193" i="1" s="1"/>
  <c r="O193" i="1" s="1"/>
  <c r="K327" i="1"/>
  <c r="L327" i="1" s="1"/>
  <c r="M327" i="1" s="1"/>
  <c r="N327" i="1" s="1"/>
  <c r="O327" i="1" s="1"/>
  <c r="K105" i="1"/>
  <c r="L105" i="1" s="1"/>
  <c r="M105" i="1" s="1"/>
  <c r="N105" i="1" s="1"/>
  <c r="O105" i="1" s="1"/>
  <c r="K258" i="1"/>
  <c r="L258" i="1" s="1"/>
  <c r="M258" i="1" s="1"/>
  <c r="N258" i="1" s="1"/>
  <c r="O258" i="1" s="1"/>
  <c r="K27" i="1"/>
  <c r="L27" i="1" s="1"/>
  <c r="M27" i="1" s="1"/>
  <c r="N27" i="1" s="1"/>
  <c r="O27" i="1" s="1"/>
  <c r="K300" i="1"/>
  <c r="L300" i="1" s="1"/>
  <c r="M300" i="1" s="1"/>
  <c r="N300" i="1" s="1"/>
  <c r="O300" i="1" s="1"/>
  <c r="K93" i="1"/>
  <c r="L93" i="1" s="1"/>
  <c r="M93" i="1" s="1"/>
  <c r="N93" i="1" s="1"/>
  <c r="O93" i="1" s="1"/>
  <c r="K25" i="1"/>
  <c r="L25" i="1" s="1"/>
  <c r="M25" i="1" s="1"/>
  <c r="N25" i="1" s="1"/>
  <c r="O25" i="1" s="1"/>
  <c r="K61" i="1"/>
  <c r="L61" i="1" s="1"/>
  <c r="M61" i="1" s="1"/>
  <c r="N61" i="1" s="1"/>
  <c r="O61" i="1" s="1"/>
  <c r="K270" i="1"/>
  <c r="L270" i="1" s="1"/>
  <c r="M270" i="1" s="1"/>
  <c r="N270" i="1" s="1"/>
  <c r="O270" i="1" s="1"/>
  <c r="K121" i="1"/>
  <c r="L121" i="1" s="1"/>
  <c r="M121" i="1" s="1"/>
  <c r="N121" i="1" s="1"/>
  <c r="O121" i="1" s="1"/>
  <c r="K337" i="1"/>
  <c r="L337" i="1" s="1"/>
  <c r="M337" i="1" s="1"/>
  <c r="N337" i="1" s="1"/>
  <c r="O337" i="1" s="1"/>
  <c r="K273" i="1"/>
  <c r="L273" i="1" s="1"/>
  <c r="M273" i="1" s="1"/>
  <c r="N273" i="1" s="1"/>
  <c r="O273" i="1" s="1"/>
  <c r="K307" i="1"/>
  <c r="L307" i="1" s="1"/>
  <c r="M307" i="1" s="1"/>
  <c r="N307" i="1" s="1"/>
  <c r="O307" i="1" s="1"/>
  <c r="K146" i="1"/>
  <c r="L146" i="1" s="1"/>
  <c r="M146" i="1" s="1"/>
  <c r="N146" i="1" s="1"/>
  <c r="O146" i="1" s="1"/>
  <c r="K119" i="1"/>
  <c r="L119" i="1" s="1"/>
  <c r="M119" i="1" s="1"/>
  <c r="N119" i="1" s="1"/>
  <c r="O119" i="1" s="1"/>
  <c r="K76" i="1"/>
  <c r="L76" i="1" s="1"/>
  <c r="M76" i="1" s="1"/>
  <c r="N76" i="1" s="1"/>
  <c r="O76" i="1" s="1"/>
  <c r="K144" i="1"/>
  <c r="L144" i="1" s="1"/>
  <c r="M144" i="1" s="1"/>
  <c r="N144" i="1" s="1"/>
  <c r="O144" i="1" s="1"/>
  <c r="K69" i="1"/>
  <c r="L69" i="1" s="1"/>
  <c r="M69" i="1" s="1"/>
  <c r="N69" i="1" s="1"/>
  <c r="O69" i="1" s="1"/>
  <c r="K145" i="1"/>
  <c r="L145" i="1" s="1"/>
  <c r="M145" i="1" s="1"/>
  <c r="N145" i="1" s="1"/>
  <c r="O145" i="1" s="1"/>
  <c r="K100" i="1"/>
  <c r="L100" i="1" s="1"/>
  <c r="M100" i="1" s="1"/>
  <c r="N100" i="1" s="1"/>
  <c r="O100" i="1" s="1"/>
  <c r="K201" i="1"/>
  <c r="L201" i="1" s="1"/>
  <c r="M201" i="1" s="1"/>
  <c r="N201" i="1" s="1"/>
  <c r="O201" i="1" s="1"/>
  <c r="K234" i="1"/>
  <c r="L234" i="1" s="1"/>
  <c r="M234" i="1" s="1"/>
  <c r="N234" i="1" s="1"/>
  <c r="O234" i="1" s="1"/>
  <c r="K83" i="1"/>
  <c r="L83" i="1" s="1"/>
  <c r="M83" i="1" s="1"/>
  <c r="N83" i="1" s="1"/>
  <c r="O83" i="1" s="1"/>
  <c r="K320" i="1"/>
  <c r="L320" i="1" s="1"/>
  <c r="M320" i="1" s="1"/>
  <c r="N320" i="1" s="1"/>
  <c r="O320" i="1" s="1"/>
  <c r="K109" i="1"/>
  <c r="L109" i="1" s="1"/>
  <c r="M109" i="1" s="1"/>
  <c r="N109" i="1" s="1"/>
  <c r="O109" i="1" s="1"/>
  <c r="K15" i="1"/>
  <c r="L15" i="1" s="1"/>
  <c r="M15" i="1" s="1"/>
  <c r="N15" i="1" s="1"/>
  <c r="O15" i="1" s="1"/>
  <c r="K90" i="1"/>
  <c r="L90" i="1" s="1"/>
  <c r="M90" i="1" s="1"/>
  <c r="N90" i="1" s="1"/>
  <c r="O90" i="1" s="1"/>
  <c r="K276" i="1"/>
  <c r="L276" i="1" s="1"/>
  <c r="M276" i="1" s="1"/>
  <c r="N276" i="1" s="1"/>
  <c r="O276" i="1" s="1"/>
  <c r="K240" i="1"/>
  <c r="L240" i="1" s="1"/>
  <c r="M240" i="1" s="1"/>
  <c r="N240" i="1" s="1"/>
  <c r="O240" i="1" s="1"/>
  <c r="K118" i="1"/>
  <c r="L118" i="1" s="1"/>
  <c r="M118" i="1" s="1"/>
  <c r="N118" i="1" s="1"/>
  <c r="O118" i="1" s="1"/>
  <c r="K166" i="1"/>
  <c r="L166" i="1" s="1"/>
  <c r="M166" i="1" s="1"/>
  <c r="N166" i="1" s="1"/>
  <c r="O166" i="1" s="1"/>
  <c r="K140" i="1"/>
  <c r="L140" i="1" s="1"/>
  <c r="M140" i="1" s="1"/>
  <c r="N140" i="1" s="1"/>
  <c r="O140" i="1" s="1"/>
  <c r="K305" i="1"/>
  <c r="L305" i="1" s="1"/>
  <c r="M305" i="1" s="1"/>
  <c r="N305" i="1" s="1"/>
  <c r="O305" i="1" s="1"/>
  <c r="K238" i="1"/>
  <c r="L238" i="1" s="1"/>
  <c r="M238" i="1" s="1"/>
  <c r="N238" i="1" s="1"/>
  <c r="O238" i="1" s="1"/>
  <c r="K322" i="1"/>
  <c r="L322" i="1" s="1"/>
  <c r="M322" i="1" s="1"/>
  <c r="N322" i="1" s="1"/>
  <c r="O322" i="1" s="1"/>
  <c r="K203" i="1"/>
  <c r="L203" i="1" s="1"/>
  <c r="M203" i="1" s="1"/>
  <c r="N203" i="1" s="1"/>
  <c r="O203" i="1" s="1"/>
  <c r="K323" i="1"/>
  <c r="L323" i="1" s="1"/>
  <c r="M323" i="1" s="1"/>
  <c r="N323" i="1" s="1"/>
  <c r="O323" i="1" s="1"/>
  <c r="K214" i="1"/>
  <c r="L214" i="1" s="1"/>
  <c r="M214" i="1" s="1"/>
  <c r="N214" i="1" s="1"/>
  <c r="O214" i="1" s="1"/>
  <c r="K32" i="1"/>
  <c r="L32" i="1" s="1"/>
  <c r="M32" i="1" s="1"/>
  <c r="N32" i="1" s="1"/>
  <c r="O32" i="1" s="1"/>
  <c r="K283" i="1"/>
  <c r="L283" i="1" s="1"/>
  <c r="M283" i="1" s="1"/>
  <c r="N283" i="1" s="1"/>
  <c r="O283" i="1" s="1"/>
  <c r="K253" i="1"/>
  <c r="L253" i="1" s="1"/>
  <c r="M253" i="1" s="1"/>
  <c r="N253" i="1" s="1"/>
  <c r="O253" i="1" s="1"/>
  <c r="K243" i="1"/>
  <c r="L243" i="1" s="1"/>
  <c r="M243" i="1" s="1"/>
  <c r="N243" i="1" s="1"/>
  <c r="O243" i="1" s="1"/>
  <c r="K94" i="1"/>
  <c r="L94" i="1" s="1"/>
  <c r="M94" i="1" s="1"/>
  <c r="N94" i="1" s="1"/>
  <c r="O94" i="1" s="1"/>
  <c r="K333" i="1"/>
  <c r="L333" i="1" s="1"/>
  <c r="M333" i="1" s="1"/>
  <c r="N333" i="1" s="1"/>
  <c r="O333" i="1" s="1"/>
  <c r="K122" i="1"/>
  <c r="L122" i="1" s="1"/>
  <c r="M122" i="1" s="1"/>
  <c r="N122" i="1" s="1"/>
  <c r="O122" i="1" s="1"/>
  <c r="K132" i="1"/>
  <c r="L132" i="1" s="1"/>
  <c r="M132" i="1" s="1"/>
  <c r="N132" i="1" s="1"/>
  <c r="O132" i="1" s="1"/>
  <c r="K353" i="1"/>
  <c r="L353" i="1" s="1"/>
  <c r="M353" i="1" s="1"/>
  <c r="N353" i="1" s="1"/>
  <c r="O353" i="1" s="1"/>
  <c r="K65" i="1"/>
  <c r="L65" i="1" s="1"/>
  <c r="M65" i="1" s="1"/>
  <c r="N65" i="1" s="1"/>
  <c r="O65" i="1" s="1"/>
  <c r="K106" i="1"/>
  <c r="L106" i="1" s="1"/>
  <c r="M106" i="1" s="1"/>
  <c r="N106" i="1" s="1"/>
  <c r="O106" i="1" s="1"/>
  <c r="K217" i="1"/>
  <c r="L217" i="1" s="1"/>
  <c r="M217" i="1" s="1"/>
  <c r="N217" i="1" s="1"/>
  <c r="O217" i="1" s="1"/>
  <c r="K7" i="1"/>
  <c r="L7" i="1" s="1"/>
  <c r="K103" i="1"/>
  <c r="L103" i="1" s="1"/>
  <c r="M103" i="1" s="1"/>
  <c r="N103" i="1" s="1"/>
  <c r="O103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216" i="1"/>
  <c r="L216" i="1" s="1"/>
  <c r="M216" i="1" s="1"/>
  <c r="N216" i="1" s="1"/>
  <c r="O216" i="1" s="1"/>
  <c r="K220" i="1"/>
  <c r="L220" i="1" s="1"/>
  <c r="M220" i="1" s="1"/>
  <c r="N220" i="1" s="1"/>
  <c r="O220" i="1" s="1"/>
  <c r="K248" i="1"/>
  <c r="L248" i="1" s="1"/>
  <c r="M248" i="1" s="1"/>
  <c r="N248" i="1" s="1"/>
  <c r="O248" i="1" s="1"/>
  <c r="K330" i="1"/>
  <c r="L330" i="1" s="1"/>
  <c r="M330" i="1" s="1"/>
  <c r="N330" i="1" s="1"/>
  <c r="O330" i="1" s="1"/>
  <c r="K207" i="1"/>
  <c r="L207" i="1" s="1"/>
  <c r="M207" i="1" s="1"/>
  <c r="N207" i="1" s="1"/>
  <c r="O207" i="1" s="1"/>
  <c r="K287" i="1"/>
  <c r="L287" i="1" s="1"/>
  <c r="M287" i="1" s="1"/>
  <c r="N287" i="1" s="1"/>
  <c r="O287" i="1" s="1"/>
  <c r="K54" i="1"/>
  <c r="L54" i="1" s="1"/>
  <c r="M54" i="1" s="1"/>
  <c r="N54" i="1" s="1"/>
  <c r="O54" i="1" s="1"/>
  <c r="K78" i="1"/>
  <c r="L78" i="1" s="1"/>
  <c r="M78" i="1" s="1"/>
  <c r="N78" i="1" s="1"/>
  <c r="O78" i="1" s="1"/>
  <c r="K168" i="1"/>
  <c r="L168" i="1" s="1"/>
  <c r="M168" i="1" s="1"/>
  <c r="N168" i="1" s="1"/>
  <c r="O168" i="1" s="1"/>
  <c r="K293" i="1"/>
  <c r="L293" i="1" s="1"/>
  <c r="M293" i="1" s="1"/>
  <c r="N293" i="1" s="1"/>
  <c r="O293" i="1" s="1"/>
  <c r="K101" i="1"/>
  <c r="L101" i="1" s="1"/>
  <c r="M101" i="1" s="1"/>
  <c r="N101" i="1" s="1"/>
  <c r="O101" i="1" s="1"/>
  <c r="K268" i="1"/>
  <c r="L268" i="1" s="1"/>
  <c r="M268" i="1" s="1"/>
  <c r="N268" i="1" s="1"/>
  <c r="O268" i="1" s="1"/>
  <c r="K233" i="1"/>
  <c r="L233" i="1" s="1"/>
  <c r="M233" i="1" s="1"/>
  <c r="N233" i="1" s="1"/>
  <c r="O233" i="1" s="1"/>
  <c r="K266" i="1"/>
  <c r="L266" i="1" s="1"/>
  <c r="M266" i="1" s="1"/>
  <c r="N266" i="1" s="1"/>
  <c r="O266" i="1" s="1"/>
  <c r="K171" i="1"/>
  <c r="L171" i="1" s="1"/>
  <c r="M171" i="1" s="1"/>
  <c r="N171" i="1" s="1"/>
  <c r="O171" i="1" s="1"/>
  <c r="K341" i="1"/>
  <c r="L341" i="1" s="1"/>
  <c r="M341" i="1" s="1"/>
  <c r="N341" i="1" s="1"/>
  <c r="O341" i="1" s="1"/>
  <c r="K142" i="1"/>
  <c r="L142" i="1" s="1"/>
  <c r="M142" i="1" s="1"/>
  <c r="N142" i="1" s="1"/>
  <c r="O142" i="1" s="1"/>
  <c r="K189" i="1"/>
  <c r="L189" i="1" s="1"/>
  <c r="M189" i="1" s="1"/>
  <c r="N189" i="1" s="1"/>
  <c r="O189" i="1" s="1"/>
  <c r="K112" i="1"/>
  <c r="L112" i="1" s="1"/>
  <c r="M112" i="1" s="1"/>
  <c r="N112" i="1" s="1"/>
  <c r="O112" i="1" s="1"/>
  <c r="K295" i="1"/>
  <c r="L295" i="1" s="1"/>
  <c r="M295" i="1" s="1"/>
  <c r="N295" i="1" s="1"/>
  <c r="O295" i="1" s="1"/>
  <c r="K311" i="1"/>
  <c r="L311" i="1" s="1"/>
  <c r="M311" i="1" s="1"/>
  <c r="N311" i="1" s="1"/>
  <c r="O311" i="1" s="1"/>
  <c r="K102" i="1"/>
  <c r="L102" i="1" s="1"/>
  <c r="M102" i="1" s="1"/>
  <c r="N102" i="1" s="1"/>
  <c r="O102" i="1" s="1"/>
  <c r="K130" i="1"/>
  <c r="L130" i="1" s="1"/>
  <c r="M130" i="1" s="1"/>
  <c r="N130" i="1" s="1"/>
  <c r="O130" i="1" s="1"/>
  <c r="K115" i="1"/>
  <c r="L115" i="1" s="1"/>
  <c r="M115" i="1" s="1"/>
  <c r="N115" i="1" s="1"/>
  <c r="O115" i="1" s="1"/>
  <c r="K108" i="1"/>
  <c r="L108" i="1" s="1"/>
  <c r="M108" i="1" s="1"/>
  <c r="N108" i="1" s="1"/>
  <c r="O108" i="1" s="1"/>
  <c r="K325" i="1"/>
  <c r="L325" i="1" s="1"/>
  <c r="M325" i="1" s="1"/>
  <c r="N325" i="1" s="1"/>
  <c r="O325" i="1" s="1"/>
  <c r="K92" i="1"/>
  <c r="L92" i="1" s="1"/>
  <c r="M92" i="1" s="1"/>
  <c r="N92" i="1" s="1"/>
  <c r="O92" i="1" s="1"/>
  <c r="K351" i="1"/>
  <c r="L351" i="1" s="1"/>
  <c r="M351" i="1" s="1"/>
  <c r="N351" i="1" s="1"/>
  <c r="O351" i="1" s="1"/>
  <c r="K72" i="1"/>
  <c r="L72" i="1" s="1"/>
  <c r="M72" i="1" s="1"/>
  <c r="N72" i="1" s="1"/>
  <c r="O72" i="1" s="1"/>
  <c r="K221" i="1"/>
  <c r="L221" i="1" s="1"/>
  <c r="M221" i="1" s="1"/>
  <c r="N221" i="1" s="1"/>
  <c r="O221" i="1" s="1"/>
  <c r="K129" i="1"/>
  <c r="L129" i="1" s="1"/>
  <c r="M129" i="1" s="1"/>
  <c r="N129" i="1" s="1"/>
  <c r="O129" i="1" s="1"/>
  <c r="K48" i="1"/>
  <c r="L48" i="1" s="1"/>
  <c r="M48" i="1" s="1"/>
  <c r="N48" i="1" s="1"/>
  <c r="O48" i="1" s="1"/>
  <c r="K215" i="1"/>
  <c r="L215" i="1" s="1"/>
  <c r="M215" i="1" s="1"/>
  <c r="N215" i="1" s="1"/>
  <c r="O215" i="1" s="1"/>
  <c r="K277" i="1"/>
  <c r="L277" i="1" s="1"/>
  <c r="M277" i="1" s="1"/>
  <c r="N277" i="1" s="1"/>
  <c r="O277" i="1" s="1"/>
  <c r="K113" i="1"/>
  <c r="L113" i="1" s="1"/>
  <c r="M113" i="1" s="1"/>
  <c r="N113" i="1" s="1"/>
  <c r="O113" i="1" s="1"/>
  <c r="K259" i="1"/>
  <c r="L259" i="1" s="1"/>
  <c r="M259" i="1" s="1"/>
  <c r="N259" i="1" s="1"/>
  <c r="O259" i="1" s="1"/>
  <c r="K97" i="1"/>
  <c r="L97" i="1" s="1"/>
  <c r="M97" i="1" s="1"/>
  <c r="N97" i="1" s="1"/>
  <c r="O97" i="1" s="1"/>
  <c r="K344" i="1"/>
  <c r="L344" i="1" s="1"/>
  <c r="M344" i="1" s="1"/>
  <c r="N344" i="1" s="1"/>
  <c r="O344" i="1" s="1"/>
  <c r="K343" i="1"/>
  <c r="L343" i="1" s="1"/>
  <c r="M343" i="1" s="1"/>
  <c r="N343" i="1" s="1"/>
  <c r="O343" i="1" s="1"/>
  <c r="K26" i="1"/>
  <c r="L26" i="1" s="1"/>
  <c r="M26" i="1" s="1"/>
  <c r="N26" i="1" s="1"/>
  <c r="O26" i="1" s="1"/>
  <c r="K51" i="1"/>
  <c r="L51" i="1" s="1"/>
  <c r="M51" i="1" s="1"/>
  <c r="N51" i="1" s="1"/>
  <c r="O51" i="1" s="1"/>
  <c r="K81" i="1"/>
  <c r="L81" i="1" s="1"/>
  <c r="M81" i="1" s="1"/>
  <c r="N81" i="1" s="1"/>
  <c r="O81" i="1" s="1"/>
  <c r="K272" i="1"/>
  <c r="L272" i="1" s="1"/>
  <c r="M272" i="1" s="1"/>
  <c r="N272" i="1" s="1"/>
  <c r="O272" i="1" s="1"/>
  <c r="K303" i="1"/>
  <c r="L303" i="1" s="1"/>
  <c r="M303" i="1" s="1"/>
  <c r="N303" i="1" s="1"/>
  <c r="O303" i="1" s="1"/>
  <c r="K186" i="1"/>
  <c r="L186" i="1" s="1"/>
  <c r="M186" i="1" s="1"/>
  <c r="N186" i="1" s="1"/>
  <c r="O186" i="1" s="1"/>
  <c r="K179" i="1"/>
  <c r="L179" i="1" s="1"/>
  <c r="M179" i="1" s="1"/>
  <c r="N179" i="1" s="1"/>
  <c r="O179" i="1" s="1"/>
  <c r="K199" i="1"/>
  <c r="L199" i="1" s="1"/>
  <c r="M199" i="1" s="1"/>
  <c r="N199" i="1" s="1"/>
  <c r="O199" i="1" s="1"/>
  <c r="K58" i="1"/>
  <c r="L58" i="1" s="1"/>
  <c r="M58" i="1" s="1"/>
  <c r="N58" i="1" s="1"/>
  <c r="O58" i="1" s="1"/>
  <c r="K188" i="1"/>
  <c r="L188" i="1" s="1"/>
  <c r="M188" i="1" s="1"/>
  <c r="N188" i="1" s="1"/>
  <c r="O188" i="1" s="1"/>
  <c r="K200" i="1"/>
  <c r="L200" i="1" s="1"/>
  <c r="M200" i="1" s="1"/>
  <c r="N200" i="1" s="1"/>
  <c r="O200" i="1" s="1"/>
  <c r="K160" i="1"/>
  <c r="L160" i="1" s="1"/>
  <c r="M160" i="1" s="1"/>
  <c r="N160" i="1" s="1"/>
  <c r="O160" i="1" s="1"/>
  <c r="K162" i="1"/>
  <c r="L162" i="1" s="1"/>
  <c r="M162" i="1" s="1"/>
  <c r="N162" i="1" s="1"/>
  <c r="O162" i="1" s="1"/>
  <c r="K241" i="1"/>
  <c r="L241" i="1" s="1"/>
  <c r="M241" i="1" s="1"/>
  <c r="N241" i="1" s="1"/>
  <c r="O241" i="1" s="1"/>
  <c r="K89" i="1"/>
  <c r="L89" i="1" s="1"/>
  <c r="M89" i="1" s="1"/>
  <c r="N89" i="1" s="1"/>
  <c r="O89" i="1" s="1"/>
  <c r="K315" i="1"/>
  <c r="L315" i="1" s="1"/>
  <c r="M315" i="1" s="1"/>
  <c r="N315" i="1" s="1"/>
  <c r="O315" i="1" s="1"/>
  <c r="K271" i="1"/>
  <c r="L271" i="1" s="1"/>
  <c r="M271" i="1" s="1"/>
  <c r="N271" i="1" s="1"/>
  <c r="O271" i="1" s="1"/>
  <c r="K182" i="1"/>
  <c r="L182" i="1" s="1"/>
  <c r="M182" i="1" s="1"/>
  <c r="N182" i="1" s="1"/>
  <c r="O182" i="1" s="1"/>
  <c r="K56" i="1"/>
  <c r="L56" i="1" s="1"/>
  <c r="M56" i="1" s="1"/>
  <c r="N56" i="1" s="1"/>
  <c r="O56" i="1" s="1"/>
  <c r="K57" i="1"/>
  <c r="L57" i="1" s="1"/>
  <c r="M57" i="1" s="1"/>
  <c r="N57" i="1" s="1"/>
  <c r="O57" i="1" s="1"/>
  <c r="K63" i="1"/>
  <c r="L63" i="1" s="1"/>
  <c r="M63" i="1" s="1"/>
  <c r="N63" i="1" s="1"/>
  <c r="O63" i="1" s="1"/>
  <c r="K143" i="1"/>
  <c r="L143" i="1" s="1"/>
  <c r="M143" i="1" s="1"/>
  <c r="N143" i="1" s="1"/>
  <c r="O143" i="1" s="1"/>
  <c r="K292" i="1"/>
  <c r="L292" i="1" s="1"/>
  <c r="M292" i="1" s="1"/>
  <c r="N292" i="1" s="1"/>
  <c r="O292" i="1" s="1"/>
  <c r="K20" i="1"/>
  <c r="L20" i="1" s="1"/>
  <c r="M20" i="1" s="1"/>
  <c r="N20" i="1" s="1"/>
  <c r="O20" i="1" s="1"/>
  <c r="K257" i="1"/>
  <c r="L257" i="1" s="1"/>
  <c r="M257" i="1" s="1"/>
  <c r="N257" i="1" s="1"/>
  <c r="O257" i="1" s="1"/>
  <c r="K294" i="1"/>
  <c r="L294" i="1" s="1"/>
  <c r="M294" i="1" s="1"/>
  <c r="N294" i="1" s="1"/>
  <c r="O294" i="1" s="1"/>
  <c r="K67" i="1"/>
  <c r="L67" i="1" s="1"/>
  <c r="M67" i="1" s="1"/>
  <c r="N67" i="1" s="1"/>
  <c r="O67" i="1" s="1"/>
  <c r="K95" i="1"/>
  <c r="L95" i="1" s="1"/>
  <c r="M95" i="1" s="1"/>
  <c r="N95" i="1" s="1"/>
  <c r="O95" i="1" s="1"/>
  <c r="K47" i="1"/>
  <c r="L47" i="1" s="1"/>
  <c r="M47" i="1" s="1"/>
  <c r="N47" i="1" s="1"/>
  <c r="O47" i="1" s="1"/>
  <c r="K66" i="1"/>
  <c r="L66" i="1" s="1"/>
  <c r="M66" i="1" s="1"/>
  <c r="N66" i="1" s="1"/>
  <c r="O66" i="1" s="1"/>
  <c r="K301" i="1"/>
  <c r="L301" i="1" s="1"/>
  <c r="M301" i="1" s="1"/>
  <c r="N301" i="1" s="1"/>
  <c r="O301" i="1" s="1"/>
  <c r="K170" i="1"/>
  <c r="L170" i="1" s="1"/>
  <c r="M170" i="1" s="1"/>
  <c r="N170" i="1" s="1"/>
  <c r="O170" i="1" s="1"/>
  <c r="K281" i="1"/>
  <c r="L281" i="1" s="1"/>
  <c r="M281" i="1" s="1"/>
  <c r="N281" i="1" s="1"/>
  <c r="O281" i="1" s="1"/>
  <c r="K126" i="1"/>
  <c r="L126" i="1" s="1"/>
  <c r="M126" i="1" s="1"/>
  <c r="N126" i="1" s="1"/>
  <c r="O126" i="1" s="1"/>
  <c r="K232" i="1"/>
  <c r="L232" i="1" s="1"/>
  <c r="M232" i="1" s="1"/>
  <c r="N232" i="1" s="1"/>
  <c r="O232" i="1" s="1"/>
  <c r="K275" i="1"/>
  <c r="L275" i="1" s="1"/>
  <c r="M275" i="1" s="1"/>
  <c r="N275" i="1" s="1"/>
  <c r="O275" i="1" s="1"/>
  <c r="K138" i="1"/>
  <c r="L138" i="1" s="1"/>
  <c r="M138" i="1" s="1"/>
  <c r="N138" i="1" s="1"/>
  <c r="O138" i="1" s="1"/>
  <c r="K249" i="1"/>
  <c r="L249" i="1" s="1"/>
  <c r="M249" i="1" s="1"/>
  <c r="N249" i="1" s="1"/>
  <c r="O249" i="1" s="1"/>
  <c r="K30" i="1"/>
  <c r="L30" i="1" s="1"/>
  <c r="M30" i="1" s="1"/>
  <c r="N30" i="1" s="1"/>
  <c r="O30" i="1" s="1"/>
  <c r="K230" i="1"/>
  <c r="L230" i="1" s="1"/>
  <c r="M230" i="1" s="1"/>
  <c r="N230" i="1" s="1"/>
  <c r="O230" i="1" s="1"/>
  <c r="K16" i="1"/>
  <c r="L16" i="1" s="1"/>
  <c r="M16" i="1" s="1"/>
  <c r="N16" i="1" s="1"/>
  <c r="O16" i="1" s="1"/>
  <c r="K149" i="1"/>
  <c r="L149" i="1" s="1"/>
  <c r="M149" i="1" s="1"/>
  <c r="N149" i="1" s="1"/>
  <c r="O149" i="1" s="1"/>
  <c r="K340" i="1"/>
  <c r="L340" i="1" s="1"/>
  <c r="M340" i="1" s="1"/>
  <c r="N340" i="1" s="1"/>
  <c r="O340" i="1" s="1"/>
  <c r="K252" i="1"/>
  <c r="L252" i="1" s="1"/>
  <c r="M252" i="1" s="1"/>
  <c r="N252" i="1" s="1"/>
  <c r="O252" i="1" s="1"/>
  <c r="K304" i="1"/>
  <c r="L304" i="1" s="1"/>
  <c r="M304" i="1" s="1"/>
  <c r="N304" i="1" s="1"/>
  <c r="O304" i="1" s="1"/>
  <c r="K296" i="1"/>
  <c r="L296" i="1" s="1"/>
  <c r="M296" i="1" s="1"/>
  <c r="N296" i="1" s="1"/>
  <c r="O296" i="1" s="1"/>
  <c r="K192" i="1"/>
  <c r="L192" i="1" s="1"/>
  <c r="M192" i="1" s="1"/>
  <c r="N192" i="1" s="1"/>
  <c r="O192" i="1" s="1"/>
  <c r="K236" i="1"/>
  <c r="L236" i="1" s="1"/>
  <c r="M236" i="1" s="1"/>
  <c r="N236" i="1" s="1"/>
  <c r="O236" i="1" s="1"/>
  <c r="K53" i="1"/>
  <c r="L53" i="1" s="1"/>
  <c r="M53" i="1" s="1"/>
  <c r="N53" i="1" s="1"/>
  <c r="O53" i="1" s="1"/>
  <c r="K148" i="1"/>
  <c r="L148" i="1" s="1"/>
  <c r="M148" i="1" s="1"/>
  <c r="N148" i="1" s="1"/>
  <c r="O148" i="1" s="1"/>
  <c r="K339" i="1"/>
  <c r="L339" i="1" s="1"/>
  <c r="M339" i="1" s="1"/>
  <c r="N339" i="1" s="1"/>
  <c r="O339" i="1" s="1"/>
  <c r="K286" i="1"/>
  <c r="L286" i="1" s="1"/>
  <c r="M286" i="1" s="1"/>
  <c r="N286" i="1" s="1"/>
  <c r="O286" i="1" s="1"/>
  <c r="K361" i="1"/>
  <c r="L361" i="1" s="1"/>
  <c r="M361" i="1" s="1"/>
  <c r="N361" i="1" s="1"/>
  <c r="O361" i="1" s="1"/>
  <c r="K159" i="1"/>
  <c r="L159" i="1" s="1"/>
  <c r="M159" i="1" s="1"/>
  <c r="N159" i="1" s="1"/>
  <c r="O159" i="1" s="1"/>
  <c r="K21" i="1"/>
  <c r="L21" i="1" s="1"/>
  <c r="M21" i="1" s="1"/>
  <c r="N21" i="1" s="1"/>
  <c r="O21" i="1" s="1"/>
  <c r="K116" i="1"/>
  <c r="L116" i="1" s="1"/>
  <c r="M116" i="1" s="1"/>
  <c r="N116" i="1" s="1"/>
  <c r="O116" i="1" s="1"/>
  <c r="K329" i="1"/>
  <c r="L329" i="1" s="1"/>
  <c r="M329" i="1" s="1"/>
  <c r="N329" i="1" s="1"/>
  <c r="O329" i="1" s="1"/>
  <c r="K107" i="1"/>
  <c r="L107" i="1" s="1"/>
  <c r="M107" i="1" s="1"/>
  <c r="N107" i="1" s="1"/>
  <c r="O107" i="1" s="1"/>
  <c r="K75" i="1"/>
  <c r="L75" i="1" s="1"/>
  <c r="M75" i="1" s="1"/>
  <c r="N75" i="1" s="1"/>
  <c r="O75" i="1" s="1"/>
  <c r="K135" i="1"/>
  <c r="L135" i="1" s="1"/>
  <c r="M135" i="1" s="1"/>
  <c r="N135" i="1" s="1"/>
  <c r="O135" i="1" s="1"/>
  <c r="K177" i="1"/>
  <c r="L177" i="1" s="1"/>
  <c r="M177" i="1" s="1"/>
  <c r="N177" i="1" s="1"/>
  <c r="O177" i="1" s="1"/>
  <c r="K117" i="1"/>
  <c r="L117" i="1" s="1"/>
  <c r="M117" i="1" s="1"/>
  <c r="N117" i="1" s="1"/>
  <c r="O117" i="1" s="1"/>
  <c r="K218" i="1"/>
  <c r="L218" i="1" s="1"/>
  <c r="M218" i="1" s="1"/>
  <c r="N218" i="1" s="1"/>
  <c r="O218" i="1" s="1"/>
  <c r="K363" i="1"/>
  <c r="L363" i="1" s="1"/>
  <c r="M363" i="1" s="1"/>
  <c r="N363" i="1" s="1"/>
  <c r="O363" i="1" s="1"/>
  <c r="K195" i="1"/>
  <c r="L195" i="1" s="1"/>
  <c r="M195" i="1" s="1"/>
  <c r="N195" i="1" s="1"/>
  <c r="O195" i="1" s="1"/>
  <c r="K10" i="1"/>
  <c r="L10" i="1" s="1"/>
  <c r="M10" i="1" s="1"/>
  <c r="N10" i="1" s="1"/>
  <c r="O10" i="1" s="1"/>
  <c r="K36" i="1"/>
  <c r="L36" i="1" s="1"/>
  <c r="M36" i="1" s="1"/>
  <c r="N36" i="1" s="1"/>
  <c r="O36" i="1" s="1"/>
  <c r="K139" i="1"/>
  <c r="L139" i="1" s="1"/>
  <c r="M139" i="1" s="1"/>
  <c r="N139" i="1" s="1"/>
  <c r="O139" i="1" s="1"/>
  <c r="K155" i="1"/>
  <c r="L155" i="1" s="1"/>
  <c r="M155" i="1" s="1"/>
  <c r="N155" i="1" s="1"/>
  <c r="O155" i="1" s="1"/>
  <c r="K125" i="1"/>
  <c r="L125" i="1" s="1"/>
  <c r="M125" i="1" s="1"/>
  <c r="N125" i="1" s="1"/>
  <c r="O125" i="1" s="1"/>
  <c r="K197" i="1"/>
  <c r="L197" i="1" s="1"/>
  <c r="M197" i="1" s="1"/>
  <c r="N197" i="1" s="1"/>
  <c r="O197" i="1" s="1"/>
  <c r="K302" i="1"/>
  <c r="L302" i="1" s="1"/>
  <c r="M302" i="1" s="1"/>
  <c r="N302" i="1" s="1"/>
  <c r="O302" i="1" s="1"/>
  <c r="K64" i="1"/>
  <c r="L64" i="1" s="1"/>
  <c r="M64" i="1" s="1"/>
  <c r="N64" i="1" s="1"/>
  <c r="O64" i="1" s="1"/>
  <c r="K87" i="1"/>
  <c r="L87" i="1" s="1"/>
  <c r="M87" i="1" s="1"/>
  <c r="N87" i="1" s="1"/>
  <c r="O87" i="1" s="1"/>
  <c r="K120" i="1"/>
  <c r="L120" i="1" s="1"/>
  <c r="M120" i="1" s="1"/>
  <c r="N120" i="1" s="1"/>
  <c r="O120" i="1" s="1"/>
  <c r="K264" i="1"/>
  <c r="L264" i="1" s="1"/>
  <c r="M264" i="1" s="1"/>
  <c r="N264" i="1" s="1"/>
  <c r="O264" i="1" s="1"/>
  <c r="K347" i="1"/>
  <c r="L347" i="1" s="1"/>
  <c r="M347" i="1" s="1"/>
  <c r="N347" i="1" s="1"/>
  <c r="O347" i="1" s="1"/>
  <c r="K187" i="1"/>
  <c r="L187" i="1" s="1"/>
  <c r="M187" i="1" s="1"/>
  <c r="N187" i="1" s="1"/>
  <c r="O187" i="1" s="1"/>
  <c r="K212" i="1"/>
  <c r="L212" i="1" s="1"/>
  <c r="M212" i="1" s="1"/>
  <c r="N212" i="1" s="1"/>
  <c r="O212" i="1" s="1"/>
  <c r="K80" i="1"/>
  <c r="L80" i="1" s="1"/>
  <c r="M80" i="1" s="1"/>
  <c r="N80" i="1" s="1"/>
  <c r="O80" i="1" s="1"/>
  <c r="K345" i="1"/>
  <c r="L345" i="1" s="1"/>
  <c r="M345" i="1" s="1"/>
  <c r="N345" i="1" s="1"/>
  <c r="O345" i="1" s="1"/>
  <c r="K152" i="1"/>
  <c r="L152" i="1" s="1"/>
  <c r="M152" i="1" s="1"/>
  <c r="N152" i="1" s="1"/>
  <c r="O152" i="1" s="1"/>
  <c r="K262" i="1"/>
  <c r="L262" i="1" s="1"/>
  <c r="M262" i="1" s="1"/>
  <c r="N262" i="1" s="1"/>
  <c r="O262" i="1" s="1"/>
  <c r="K331" i="1"/>
  <c r="L331" i="1" s="1"/>
  <c r="M331" i="1" s="1"/>
  <c r="N331" i="1" s="1"/>
  <c r="O331" i="1" s="1"/>
  <c r="K247" i="1"/>
  <c r="L247" i="1" s="1"/>
  <c r="M247" i="1" s="1"/>
  <c r="N247" i="1" s="1"/>
  <c r="O247" i="1" s="1"/>
  <c r="K180" i="1"/>
  <c r="L180" i="1" s="1"/>
  <c r="M180" i="1" s="1"/>
  <c r="N180" i="1" s="1"/>
  <c r="O180" i="1" s="1"/>
  <c r="K24" i="1"/>
  <c r="L24" i="1" s="1"/>
  <c r="M24" i="1" s="1"/>
  <c r="N24" i="1" s="1"/>
  <c r="O24" i="1" s="1"/>
  <c r="K190" i="1"/>
  <c r="L190" i="1" s="1"/>
  <c r="M190" i="1" s="1"/>
  <c r="N190" i="1" s="1"/>
  <c r="O190" i="1" s="1"/>
  <c r="K17" i="1"/>
  <c r="L17" i="1" s="1"/>
  <c r="M17" i="1" s="1"/>
  <c r="N17" i="1" s="1"/>
  <c r="O17" i="1" s="1"/>
  <c r="K181" i="1"/>
  <c r="L181" i="1" s="1"/>
  <c r="M181" i="1" s="1"/>
  <c r="N181" i="1" s="1"/>
  <c r="O181" i="1" s="1"/>
  <c r="K350" i="1"/>
  <c r="L350" i="1" s="1"/>
  <c r="M350" i="1" s="1"/>
  <c r="N350" i="1" s="1"/>
  <c r="O350" i="1" s="1"/>
  <c r="K235" i="1"/>
  <c r="L235" i="1" s="1"/>
  <c r="M235" i="1" s="1"/>
  <c r="N235" i="1" s="1"/>
  <c r="O235" i="1" s="1"/>
  <c r="K174" i="1"/>
  <c r="L174" i="1" s="1"/>
  <c r="M174" i="1" s="1"/>
  <c r="N174" i="1" s="1"/>
  <c r="O174" i="1" s="1"/>
  <c r="K362" i="1"/>
  <c r="L362" i="1" s="1"/>
  <c r="M362" i="1" s="1"/>
  <c r="N362" i="1" s="1"/>
  <c r="O362" i="1" s="1"/>
  <c r="K29" i="1"/>
  <c r="L29" i="1" s="1"/>
  <c r="M29" i="1" s="1"/>
  <c r="N29" i="1" s="1"/>
  <c r="O29" i="1" s="1"/>
  <c r="K280" i="1"/>
  <c r="L280" i="1" s="1"/>
  <c r="M280" i="1" s="1"/>
  <c r="N280" i="1" s="1"/>
  <c r="O280" i="1" s="1"/>
  <c r="K196" i="1"/>
  <c r="L196" i="1" s="1"/>
  <c r="M196" i="1" s="1"/>
  <c r="N196" i="1" s="1"/>
  <c r="O196" i="1" s="1"/>
  <c r="K279" i="1"/>
  <c r="L279" i="1" s="1"/>
  <c r="M279" i="1" s="1"/>
  <c r="N279" i="1" s="1"/>
  <c r="O279" i="1" s="1"/>
  <c r="K124" i="1"/>
  <c r="L124" i="1" s="1"/>
  <c r="M124" i="1" s="1"/>
  <c r="N124" i="1" s="1"/>
  <c r="O124" i="1" s="1"/>
  <c r="K88" i="1"/>
  <c r="L88" i="1" s="1"/>
  <c r="M88" i="1" s="1"/>
  <c r="N88" i="1" s="1"/>
  <c r="O88" i="1" s="1"/>
  <c r="K104" i="1"/>
  <c r="L104" i="1" s="1"/>
  <c r="M104" i="1" s="1"/>
  <c r="N104" i="1" s="1"/>
  <c r="O104" i="1" s="1"/>
  <c r="K68" i="1"/>
  <c r="L68" i="1" s="1"/>
  <c r="M68" i="1" s="1"/>
  <c r="N68" i="1" s="1"/>
  <c r="O68" i="1" s="1"/>
  <c r="K319" i="1"/>
  <c r="L319" i="1" s="1"/>
  <c r="M319" i="1" s="1"/>
  <c r="N319" i="1" s="1"/>
  <c r="O319" i="1" s="1"/>
  <c r="K91" i="1"/>
  <c r="L91" i="1" s="1"/>
  <c r="M91" i="1" s="1"/>
  <c r="N91" i="1" s="1"/>
  <c r="O91" i="1" s="1"/>
  <c r="K82" i="1"/>
  <c r="L82" i="1" s="1"/>
  <c r="M82" i="1" s="1"/>
  <c r="N82" i="1" s="1"/>
  <c r="O82" i="1" s="1"/>
  <c r="K208" i="1"/>
  <c r="L208" i="1" s="1"/>
  <c r="M208" i="1" s="1"/>
  <c r="N208" i="1" s="1"/>
  <c r="O208" i="1" s="1"/>
  <c r="K198" i="1"/>
  <c r="L198" i="1" s="1"/>
  <c r="M198" i="1" s="1"/>
  <c r="N198" i="1" s="1"/>
  <c r="O198" i="1" s="1"/>
  <c r="K77" i="1"/>
  <c r="L77" i="1" s="1"/>
  <c r="M77" i="1" s="1"/>
  <c r="N77" i="1" s="1"/>
  <c r="O77" i="1" s="1"/>
  <c r="K157" i="1"/>
  <c r="L157" i="1" s="1"/>
  <c r="M157" i="1" s="1"/>
  <c r="N157" i="1" s="1"/>
  <c r="O157" i="1" s="1"/>
  <c r="K324" i="1"/>
  <c r="L324" i="1" s="1"/>
  <c r="M324" i="1" s="1"/>
  <c r="N324" i="1" s="1"/>
  <c r="O324" i="1" s="1"/>
  <c r="K244" i="1"/>
  <c r="L244" i="1" s="1"/>
  <c r="M244" i="1" s="1"/>
  <c r="N244" i="1" s="1"/>
  <c r="O244" i="1" s="1"/>
  <c r="K184" i="1"/>
  <c r="L184" i="1" s="1"/>
  <c r="M184" i="1" s="1"/>
  <c r="N184" i="1" s="1"/>
  <c r="O184" i="1" s="1"/>
  <c r="K355" i="1"/>
  <c r="L355" i="1" s="1"/>
  <c r="M355" i="1" s="1"/>
  <c r="N355" i="1" s="1"/>
  <c r="O355" i="1" s="1"/>
  <c r="K110" i="1"/>
  <c r="L110" i="1" s="1"/>
  <c r="M110" i="1" s="1"/>
  <c r="N110" i="1" s="1"/>
  <c r="O110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183" i="1"/>
  <c r="L183" i="1" s="1"/>
  <c r="M183" i="1" s="1"/>
  <c r="N183" i="1" s="1"/>
  <c r="O183" i="1" s="1"/>
  <c r="K328" i="1"/>
  <c r="L328" i="1" s="1"/>
  <c r="M328" i="1" s="1"/>
  <c r="N328" i="1" s="1"/>
  <c r="O328" i="1" s="1"/>
  <c r="K229" i="1"/>
  <c r="L229" i="1" s="1"/>
  <c r="M229" i="1" s="1"/>
  <c r="N229" i="1" s="1"/>
  <c r="O229" i="1" s="1"/>
  <c r="K59" i="1"/>
  <c r="L59" i="1" s="1"/>
  <c r="M59" i="1" s="1"/>
  <c r="N59" i="1" s="1"/>
  <c r="O59" i="1" s="1"/>
  <c r="K224" i="1"/>
  <c r="L224" i="1" s="1"/>
  <c r="M224" i="1" s="1"/>
  <c r="N224" i="1" s="1"/>
  <c r="O224" i="1" s="1"/>
  <c r="K172" i="1"/>
  <c r="L172" i="1" s="1"/>
  <c r="M172" i="1" s="1"/>
  <c r="N172" i="1" s="1"/>
  <c r="O172" i="1" s="1"/>
  <c r="K263" i="1"/>
  <c r="L263" i="1" s="1"/>
  <c r="M263" i="1" s="1"/>
  <c r="N263" i="1" s="1"/>
  <c r="O263" i="1" s="1"/>
  <c r="K306" i="1"/>
  <c r="L306" i="1" s="1"/>
  <c r="M306" i="1" s="1"/>
  <c r="N306" i="1" s="1"/>
  <c r="O306" i="1" s="1"/>
  <c r="K299" i="1"/>
  <c r="L299" i="1" s="1"/>
  <c r="M299" i="1" s="1"/>
  <c r="N299" i="1" s="1"/>
  <c r="O299" i="1" s="1"/>
  <c r="K71" i="1"/>
  <c r="L71" i="1" s="1"/>
  <c r="M71" i="1" s="1"/>
  <c r="N71" i="1" s="1"/>
  <c r="O71" i="1" s="1"/>
  <c r="K356" i="1"/>
  <c r="L356" i="1" s="1"/>
  <c r="M356" i="1" s="1"/>
  <c r="N356" i="1" s="1"/>
  <c r="O356" i="1" s="1"/>
  <c r="K349" i="1"/>
  <c r="L349" i="1" s="1"/>
  <c r="M349" i="1" s="1"/>
  <c r="N349" i="1" s="1"/>
  <c r="O349" i="1" s="1"/>
  <c r="K261" i="1"/>
  <c r="L261" i="1" s="1"/>
  <c r="M261" i="1" s="1"/>
  <c r="N261" i="1" s="1"/>
  <c r="O261" i="1" s="1"/>
  <c r="K239" i="1"/>
  <c r="L239" i="1" s="1"/>
  <c r="M239" i="1" s="1"/>
  <c r="N239" i="1" s="1"/>
  <c r="O239" i="1" s="1"/>
  <c r="K11" i="1"/>
  <c r="L11" i="1" s="1"/>
  <c r="M11" i="1" s="1"/>
  <c r="N11" i="1" s="1"/>
  <c r="O11" i="1" s="1"/>
  <c r="K285" i="1"/>
  <c r="L285" i="1" s="1"/>
  <c r="M285" i="1" s="1"/>
  <c r="N285" i="1" s="1"/>
  <c r="O285" i="1" s="1"/>
  <c r="K254" i="1"/>
  <c r="L254" i="1" s="1"/>
  <c r="M254" i="1" s="1"/>
  <c r="N254" i="1" s="1"/>
  <c r="O254" i="1" s="1"/>
  <c r="K19" i="1"/>
  <c r="L19" i="1" s="1"/>
  <c r="M19" i="1" s="1"/>
  <c r="N19" i="1" s="1"/>
  <c r="O19" i="1" s="1"/>
  <c r="K251" i="1"/>
  <c r="L251" i="1" s="1"/>
  <c r="M251" i="1" s="1"/>
  <c r="N251" i="1" s="1"/>
  <c r="O251" i="1" s="1"/>
  <c r="K165" i="1"/>
  <c r="L165" i="1" s="1"/>
  <c r="M165" i="1" s="1"/>
  <c r="N165" i="1" s="1"/>
  <c r="O165" i="1" s="1"/>
  <c r="K308" i="1"/>
  <c r="L308" i="1" s="1"/>
  <c r="M308" i="1" s="1"/>
  <c r="N308" i="1" s="1"/>
  <c r="O308" i="1" s="1"/>
  <c r="K346" i="1"/>
  <c r="L346" i="1" s="1"/>
  <c r="M346" i="1" s="1"/>
  <c r="N346" i="1" s="1"/>
  <c r="O346" i="1" s="1"/>
  <c r="K173" i="1"/>
  <c r="L173" i="1" s="1"/>
  <c r="M173" i="1" s="1"/>
  <c r="N173" i="1" s="1"/>
  <c r="O173" i="1" s="1"/>
  <c r="K150" i="1"/>
  <c r="L150" i="1" s="1"/>
  <c r="M150" i="1" s="1"/>
  <c r="N150" i="1" s="1"/>
  <c r="O150" i="1" s="1"/>
  <c r="K269" i="1"/>
  <c r="L269" i="1" s="1"/>
  <c r="M269" i="1" s="1"/>
  <c r="N269" i="1" s="1"/>
  <c r="O269" i="1" s="1"/>
  <c r="K267" i="1"/>
  <c r="L267" i="1" s="1"/>
  <c r="M267" i="1" s="1"/>
  <c r="N267" i="1" s="1"/>
  <c r="O267" i="1" s="1"/>
  <c r="K310" i="1"/>
  <c r="L310" i="1" s="1"/>
  <c r="M310" i="1" s="1"/>
  <c r="N310" i="1" s="1"/>
  <c r="O310" i="1" s="1"/>
  <c r="K127" i="1"/>
  <c r="L127" i="1" s="1"/>
  <c r="M127" i="1" s="1"/>
  <c r="N127" i="1" s="1"/>
  <c r="O127" i="1" s="1"/>
  <c r="K136" i="1"/>
  <c r="L136" i="1" s="1"/>
  <c r="M136" i="1" s="1"/>
  <c r="N136" i="1" s="1"/>
  <c r="O136" i="1" s="1"/>
  <c r="K45" i="1"/>
  <c r="L45" i="1" s="1"/>
  <c r="M45" i="1" s="1"/>
  <c r="N45" i="1" s="1"/>
  <c r="O45" i="1" s="1"/>
  <c r="K111" i="1"/>
  <c r="L111" i="1" s="1"/>
  <c r="M111" i="1" s="1"/>
  <c r="N111" i="1" s="1"/>
  <c r="O111" i="1" s="1"/>
  <c r="K52" i="1"/>
  <c r="L52" i="1" s="1"/>
  <c r="M52" i="1" s="1"/>
  <c r="N52" i="1" s="1"/>
  <c r="O52" i="1" s="1"/>
  <c r="K245" i="1"/>
  <c r="L245" i="1" s="1"/>
  <c r="M245" i="1" s="1"/>
  <c r="N245" i="1" s="1"/>
  <c r="O245" i="1" s="1"/>
  <c r="K289" i="1"/>
  <c r="L289" i="1" s="1"/>
  <c r="M289" i="1" s="1"/>
  <c r="N289" i="1" s="1"/>
  <c r="O289" i="1" s="1"/>
  <c r="K37" i="1"/>
  <c r="L37" i="1" s="1"/>
  <c r="M37" i="1" s="1"/>
  <c r="N37" i="1" s="1"/>
  <c r="O37" i="1" s="1"/>
  <c r="K39" i="1"/>
  <c r="L39" i="1" s="1"/>
  <c r="M39" i="1" s="1"/>
  <c r="N39" i="1" s="1"/>
  <c r="O39" i="1" s="1"/>
  <c r="K12" i="1"/>
  <c r="L12" i="1" s="1"/>
  <c r="M12" i="1" s="1"/>
  <c r="N12" i="1" s="1"/>
  <c r="O12" i="1" s="1"/>
  <c r="K169" i="1"/>
  <c r="L169" i="1" s="1"/>
  <c r="M169" i="1" s="1"/>
  <c r="N169" i="1" s="1"/>
  <c r="O169" i="1" s="1"/>
  <c r="K202" i="1"/>
  <c r="L202" i="1" s="1"/>
  <c r="M202" i="1" s="1"/>
  <c r="N202" i="1" s="1"/>
  <c r="O202" i="1" s="1"/>
  <c r="K313" i="1"/>
  <c r="L313" i="1" s="1"/>
  <c r="M313" i="1" s="1"/>
  <c r="N313" i="1" s="1"/>
  <c r="O313" i="1" s="1"/>
  <c r="K9" i="1"/>
  <c r="L9" i="1" s="1"/>
  <c r="M9" i="1" s="1"/>
  <c r="N9" i="1" s="1"/>
  <c r="O9" i="1" s="1"/>
  <c r="K206" i="1"/>
  <c r="L206" i="1" s="1"/>
  <c r="M206" i="1" s="1"/>
  <c r="N206" i="1" s="1"/>
  <c r="O206" i="1" s="1"/>
  <c r="K205" i="1"/>
  <c r="L205" i="1" s="1"/>
  <c r="M205" i="1" s="1"/>
  <c r="N205" i="1" s="1"/>
  <c r="O205" i="1" s="1"/>
  <c r="K22" i="1"/>
  <c r="L22" i="1" s="1"/>
  <c r="M22" i="1" s="1"/>
  <c r="N22" i="1" s="1"/>
  <c r="O22" i="1" s="1"/>
  <c r="K133" i="1"/>
  <c r="L133" i="1" s="1"/>
  <c r="M133" i="1" s="1"/>
  <c r="N133" i="1" s="1"/>
  <c r="O133" i="1" s="1"/>
  <c r="K158" i="1"/>
  <c r="L158" i="1" s="1"/>
  <c r="M158" i="1" s="1"/>
  <c r="N158" i="1" s="1"/>
  <c r="O158" i="1" s="1"/>
  <c r="K18" i="1"/>
  <c r="L18" i="1" s="1"/>
  <c r="M18" i="1" s="1"/>
  <c r="N18" i="1" s="1"/>
  <c r="O18" i="1" s="1"/>
  <c r="K213" i="1"/>
  <c r="L213" i="1" s="1"/>
  <c r="M213" i="1" s="1"/>
  <c r="N213" i="1" s="1"/>
  <c r="O213" i="1" s="1"/>
  <c r="K359" i="1"/>
  <c r="L359" i="1" s="1"/>
  <c r="M359" i="1" s="1"/>
  <c r="N359" i="1" s="1"/>
  <c r="O359" i="1" s="1"/>
  <c r="K151" i="1"/>
  <c r="L151" i="1" s="1"/>
  <c r="M151" i="1" s="1"/>
  <c r="N151" i="1" s="1"/>
  <c r="O151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31" i="1"/>
  <c r="L31" i="1" s="1"/>
  <c r="M31" i="1" s="1"/>
  <c r="N31" i="1" s="1"/>
  <c r="O31" i="1" s="1"/>
  <c r="K44" i="1"/>
  <c r="L44" i="1" s="1"/>
  <c r="M44" i="1" s="1"/>
  <c r="N44" i="1" s="1"/>
  <c r="O44" i="1" s="1"/>
  <c r="K191" i="1"/>
  <c r="L191" i="1" s="1"/>
  <c r="M191" i="1" s="1"/>
  <c r="N191" i="1" s="1"/>
  <c r="O191" i="1" s="1"/>
  <c r="K210" i="1"/>
  <c r="L210" i="1" s="1"/>
  <c r="M210" i="1" s="1"/>
  <c r="N210" i="1" s="1"/>
  <c r="O210" i="1" s="1"/>
  <c r="K185" i="1"/>
  <c r="L185" i="1" s="1"/>
  <c r="M185" i="1" s="1"/>
  <c r="N185" i="1" s="1"/>
  <c r="O185" i="1" s="1"/>
  <c r="K357" i="1"/>
  <c r="L357" i="1" s="1"/>
  <c r="M357" i="1" s="1"/>
  <c r="N357" i="1" s="1"/>
  <c r="O357" i="1" s="1"/>
  <c r="K167" i="1"/>
  <c r="L167" i="1" s="1"/>
  <c r="M167" i="1" s="1"/>
  <c r="N167" i="1" s="1"/>
  <c r="O167" i="1" s="1"/>
  <c r="K178" i="1"/>
  <c r="L178" i="1" s="1"/>
  <c r="M178" i="1" s="1"/>
  <c r="N178" i="1" s="1"/>
  <c r="O178" i="1" s="1"/>
  <c r="K298" i="1"/>
  <c r="L298" i="1" s="1"/>
  <c r="M298" i="1" s="1"/>
  <c r="N298" i="1" s="1"/>
  <c r="O298" i="1" s="1"/>
  <c r="K163" i="1"/>
  <c r="L163" i="1" s="1"/>
  <c r="M163" i="1" s="1"/>
  <c r="N163" i="1" s="1"/>
  <c r="O163" i="1" s="1"/>
  <c r="K316" i="1"/>
  <c r="L316" i="1" s="1"/>
  <c r="M316" i="1" s="1"/>
  <c r="N316" i="1" s="1"/>
  <c r="O316" i="1" s="1"/>
  <c r="K137" i="1"/>
  <c r="L137" i="1" s="1"/>
  <c r="M137" i="1" s="1"/>
  <c r="N137" i="1" s="1"/>
  <c r="O137" i="1" s="1"/>
  <c r="K84" i="1"/>
  <c r="L84" i="1" s="1"/>
  <c r="M84" i="1" s="1"/>
  <c r="N84" i="1" s="1"/>
  <c r="O84" i="1" s="1"/>
  <c r="K321" i="1"/>
  <c r="L321" i="1" s="1"/>
  <c r="M321" i="1" s="1"/>
  <c r="N321" i="1" s="1"/>
  <c r="O321" i="1" s="1"/>
  <c r="K156" i="1"/>
  <c r="L156" i="1" s="1"/>
  <c r="M156" i="1" s="1"/>
  <c r="N156" i="1" s="1"/>
  <c r="O156" i="1" s="1"/>
  <c r="L365" i="1" l="1"/>
  <c r="M7" i="1"/>
  <c r="N7" i="1" l="1"/>
  <c r="M365" i="1"/>
  <c r="N365" i="1" l="1"/>
  <c r="O365" i="1" s="1"/>
  <c r="O7" i="1"/>
  <c r="P7" i="1" l="1"/>
  <c r="P365" i="1"/>
  <c r="P213" i="1"/>
  <c r="P224" i="1"/>
  <c r="P329" i="1"/>
  <c r="P48" i="1"/>
  <c r="P234" i="1"/>
  <c r="P70" i="1"/>
  <c r="P91" i="1"/>
  <c r="P230" i="1"/>
  <c r="P171" i="1"/>
  <c r="P300" i="1"/>
  <c r="P60" i="1"/>
  <c r="P205" i="1"/>
  <c r="P29" i="1"/>
  <c r="P301" i="1"/>
  <c r="P287" i="1"/>
  <c r="P154" i="1"/>
  <c r="P141" i="1"/>
  <c r="P328" i="1"/>
  <c r="P159" i="1"/>
  <c r="P72" i="1"/>
  <c r="P90" i="1"/>
  <c r="P352" i="1"/>
  <c r="P357" i="1"/>
  <c r="P254" i="1"/>
  <c r="P155" i="1"/>
  <c r="P303" i="1"/>
  <c r="P238" i="1"/>
  <c r="P255" i="1"/>
  <c r="P52" i="1"/>
  <c r="P331" i="1"/>
  <c r="P57" i="1"/>
  <c r="P106" i="1"/>
  <c r="P114" i="1"/>
  <c r="P334" i="1"/>
  <c r="P111" i="1"/>
  <c r="P262" i="1"/>
  <c r="P56" i="1"/>
  <c r="P65" i="1"/>
  <c r="P219" i="1"/>
  <c r="P342" i="1"/>
  <c r="P239" i="1"/>
  <c r="P10" i="1"/>
  <c r="P51" i="1"/>
  <c r="P166" i="1"/>
  <c r="P194" i="1"/>
  <c r="P316" i="1"/>
  <c r="P314" i="1"/>
  <c r="P134" i="1"/>
  <c r="P298" i="1"/>
  <c r="P355" i="1"/>
  <c r="P53" i="1"/>
  <c r="P115" i="1"/>
  <c r="P146" i="1"/>
  <c r="P38" i="1"/>
  <c r="P280" i="1"/>
  <c r="P170" i="1"/>
  <c r="P54" i="1"/>
  <c r="P290" i="1"/>
  <c r="P98" i="1"/>
  <c r="P37" i="1"/>
  <c r="P24" i="1"/>
  <c r="P292" i="1"/>
  <c r="P103" i="1"/>
  <c r="P35" i="1"/>
  <c r="P204" i="1"/>
  <c r="P324" i="1"/>
  <c r="P296" i="1"/>
  <c r="P311" i="1"/>
  <c r="P145" i="1"/>
  <c r="P123" i="1"/>
  <c r="P206" i="1"/>
  <c r="P299" i="1"/>
  <c r="P177" i="1"/>
  <c r="P259" i="1"/>
  <c r="P15" i="1"/>
  <c r="P74" i="1"/>
  <c r="P150" i="1"/>
  <c r="P264" i="1"/>
  <c r="P160" i="1"/>
  <c r="P253" i="1"/>
  <c r="P227" i="1"/>
  <c r="P22" i="1"/>
  <c r="P173" i="1"/>
  <c r="P120" i="1"/>
  <c r="P200" i="1"/>
  <c r="P283" i="1"/>
  <c r="P128" i="1"/>
  <c r="P210" i="1"/>
  <c r="P172" i="1"/>
  <c r="P107" i="1"/>
  <c r="P215" i="1"/>
  <c r="P83" i="1"/>
  <c r="P175" i="1"/>
  <c r="P144" i="1"/>
  <c r="P339" i="1"/>
  <c r="P126" i="1"/>
  <c r="P31" i="1"/>
  <c r="P82" i="1"/>
  <c r="P16" i="1"/>
  <c r="P341" i="1"/>
  <c r="P93" i="1"/>
  <c r="P336" i="1"/>
  <c r="P190" i="1"/>
  <c r="P20" i="1"/>
  <c r="P209" i="1"/>
  <c r="P354" i="1"/>
  <c r="P318" i="1"/>
  <c r="P310" i="1"/>
  <c r="P212" i="1"/>
  <c r="P89" i="1"/>
  <c r="P333" i="1"/>
  <c r="P42" i="1"/>
  <c r="P321" i="1"/>
  <c r="P68" i="1"/>
  <c r="P249" i="1"/>
  <c r="P233" i="1"/>
  <c r="P337" i="1"/>
  <c r="P28" i="1"/>
  <c r="P84" i="1"/>
  <c r="P183" i="1"/>
  <c r="P361" i="1"/>
  <c r="P351" i="1"/>
  <c r="P69" i="1"/>
  <c r="P161" i="1"/>
  <c r="P285" i="1"/>
  <c r="P139" i="1"/>
  <c r="P272" i="1"/>
  <c r="P305" i="1"/>
  <c r="P153" i="1"/>
  <c r="P137" i="1"/>
  <c r="P11" i="1"/>
  <c r="P36" i="1"/>
  <c r="P81" i="1"/>
  <c r="P140" i="1"/>
  <c r="P265" i="1"/>
  <c r="P163" i="1"/>
  <c r="P110" i="1"/>
  <c r="P148" i="1"/>
  <c r="P108" i="1"/>
  <c r="P119" i="1"/>
  <c r="P332" i="1"/>
  <c r="P242" i="1"/>
  <c r="P158" i="1"/>
  <c r="P231" i="1"/>
  <c r="P133" i="1"/>
  <c r="P196" i="1"/>
  <c r="P281" i="1"/>
  <c r="P78" i="1"/>
  <c r="P131" i="1"/>
  <c r="P312" i="1"/>
  <c r="P80" i="1"/>
  <c r="P315" i="1"/>
  <c r="P122" i="1"/>
  <c r="P335" i="1"/>
  <c r="P39" i="1"/>
  <c r="P251" i="1"/>
  <c r="P197" i="1"/>
  <c r="P179" i="1"/>
  <c r="P203" i="1"/>
  <c r="P260" i="1"/>
  <c r="P151" i="1"/>
  <c r="P362" i="1"/>
  <c r="P66" i="1"/>
  <c r="P207" i="1"/>
  <c r="P258" i="1"/>
  <c r="P55" i="1"/>
  <c r="P185" i="1"/>
  <c r="P157" i="1"/>
  <c r="P304" i="1"/>
  <c r="P295" i="1"/>
  <c r="P121" i="1"/>
  <c r="P237" i="1"/>
  <c r="P306" i="1"/>
  <c r="P135" i="1"/>
  <c r="P113" i="1"/>
  <c r="P109" i="1"/>
  <c r="P297" i="1"/>
  <c r="P313" i="1"/>
  <c r="P263" i="1"/>
  <c r="P75" i="1"/>
  <c r="P277" i="1"/>
  <c r="P320" i="1"/>
  <c r="P226" i="1"/>
  <c r="P44" i="1"/>
  <c r="P208" i="1"/>
  <c r="P149" i="1"/>
  <c r="P142" i="1"/>
  <c r="P25" i="1"/>
  <c r="P40" i="1"/>
  <c r="P105" i="1"/>
  <c r="P279" i="1"/>
  <c r="P12" i="1"/>
  <c r="P17" i="1"/>
  <c r="P257" i="1"/>
  <c r="P41" i="1"/>
  <c r="P246" i="1"/>
  <c r="P23" i="1"/>
  <c r="P302" i="1"/>
  <c r="P199" i="1"/>
  <c r="P323" i="1"/>
  <c r="P46" i="1"/>
  <c r="P165" i="1"/>
  <c r="P356" i="1"/>
  <c r="P218" i="1"/>
  <c r="P344" i="1"/>
  <c r="P276" i="1"/>
  <c r="P14" i="1"/>
  <c r="P289" i="1"/>
  <c r="P180" i="1"/>
  <c r="P143" i="1"/>
  <c r="P225" i="1"/>
  <c r="P43" i="1"/>
  <c r="P359" i="1"/>
  <c r="P104" i="1"/>
  <c r="P138" i="1"/>
  <c r="P268" i="1"/>
  <c r="P33" i="1"/>
  <c r="P256" i="1"/>
  <c r="P92" i="1"/>
  <c r="P211" i="1"/>
  <c r="P76" i="1"/>
  <c r="P168" i="1"/>
  <c r="P136" i="1"/>
  <c r="P345" i="1"/>
  <c r="P271" i="1"/>
  <c r="P132" i="1"/>
  <c r="P13" i="1"/>
  <c r="P349" i="1"/>
  <c r="P363" i="1"/>
  <c r="P343" i="1"/>
  <c r="P240" i="1"/>
  <c r="P147" i="1"/>
  <c r="P156" i="1"/>
  <c r="P229" i="1"/>
  <c r="P21" i="1"/>
  <c r="P221" i="1"/>
  <c r="P100" i="1"/>
  <c r="P309" i="1"/>
  <c r="P267" i="1"/>
  <c r="P187" i="1"/>
  <c r="P241" i="1"/>
  <c r="P223" i="1"/>
  <c r="P358" i="1"/>
  <c r="P9" i="1"/>
  <c r="P174" i="1"/>
  <c r="P47" i="1"/>
  <c r="P330" i="1"/>
  <c r="P282" i="1"/>
  <c r="P228" i="1"/>
  <c r="P77" i="1"/>
  <c r="P252" i="1"/>
  <c r="P112" i="1"/>
  <c r="P270" i="1"/>
  <c r="P284" i="1"/>
  <c r="P191" i="1"/>
  <c r="P198" i="1"/>
  <c r="P340" i="1"/>
  <c r="P189" i="1"/>
  <c r="P61" i="1"/>
  <c r="P278" i="1"/>
  <c r="P169" i="1"/>
  <c r="P181" i="1"/>
  <c r="P294" i="1"/>
  <c r="P216" i="1"/>
  <c r="P222" i="1"/>
  <c r="P317" i="1"/>
  <c r="P73" i="1"/>
  <c r="P152" i="1"/>
  <c r="P353" i="1"/>
  <c r="P308" i="1"/>
  <c r="P64" i="1"/>
  <c r="P58" i="1"/>
  <c r="P214" i="1"/>
  <c r="P86" i="1"/>
  <c r="P59" i="1"/>
  <c r="P116" i="1"/>
  <c r="P129" i="1"/>
  <c r="P201" i="1"/>
  <c r="P360" i="1"/>
  <c r="P167" i="1"/>
  <c r="P244" i="1"/>
  <c r="P192" i="1"/>
  <c r="P102" i="1"/>
  <c r="P273" i="1"/>
  <c r="P348" i="1"/>
  <c r="P19" i="1"/>
  <c r="P125" i="1"/>
  <c r="P186" i="1"/>
  <c r="P94" i="1"/>
  <c r="P49" i="1"/>
  <c r="P62" i="1"/>
  <c r="P245" i="1"/>
  <c r="P247" i="1"/>
  <c r="P63" i="1"/>
  <c r="P217" i="1"/>
  <c r="P99" i="1"/>
  <c r="P326" i="1"/>
  <c r="P88" i="1"/>
  <c r="P275" i="1"/>
  <c r="P101" i="1"/>
  <c r="P327" i="1"/>
  <c r="P250" i="1"/>
  <c r="P18" i="1"/>
  <c r="P124" i="1"/>
  <c r="P232" i="1"/>
  <c r="P293" i="1"/>
  <c r="P193" i="1"/>
  <c r="P45" i="1"/>
  <c r="P182" i="1"/>
  <c r="P261" i="1"/>
  <c r="P195" i="1"/>
  <c r="P26" i="1"/>
  <c r="P118" i="1"/>
  <c r="P164" i="1"/>
  <c r="P184" i="1"/>
  <c r="P236" i="1"/>
  <c r="P130" i="1"/>
  <c r="P307" i="1"/>
  <c r="P8" i="1"/>
  <c r="P85" i="1"/>
  <c r="P319" i="1"/>
  <c r="P30" i="1"/>
  <c r="P266" i="1"/>
  <c r="P27" i="1"/>
  <c r="P50" i="1"/>
  <c r="P71" i="1"/>
  <c r="P117" i="1"/>
  <c r="P97" i="1"/>
  <c r="P322" i="1"/>
  <c r="P338" i="1"/>
  <c r="P127" i="1"/>
  <c r="P269" i="1"/>
  <c r="P347" i="1"/>
  <c r="P162" i="1"/>
  <c r="P243" i="1"/>
  <c r="P291" i="1"/>
  <c r="P178" i="1"/>
  <c r="P235" i="1"/>
  <c r="P95" i="1"/>
  <c r="P248" i="1"/>
  <c r="P176" i="1"/>
  <c r="P96" i="1"/>
  <c r="P202" i="1"/>
  <c r="P350" i="1"/>
  <c r="P67" i="1"/>
  <c r="P220" i="1"/>
  <c r="P288" i="1"/>
  <c r="P79" i="1"/>
  <c r="P346" i="1"/>
  <c r="P87" i="1"/>
  <c r="P188" i="1"/>
  <c r="P32" i="1"/>
  <c r="P34" i="1"/>
  <c r="P286" i="1"/>
  <c r="P325" i="1"/>
  <c r="P274" i="1"/>
  <c r="Q365" i="1" l="1"/>
</calcChain>
</file>

<file path=xl/sharedStrings.xml><?xml version="1.0" encoding="utf-8"?>
<sst xmlns="http://schemas.openxmlformats.org/spreadsheetml/2006/main" count="499" uniqueCount="449">
  <si>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</si>
  <si>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</si>
  <si>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</si>
  <si>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</si>
  <si>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</si>
  <si>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</si>
  <si>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</si>
  <si>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</si>
  <si>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</si>
  <si>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</si>
  <si>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</si>
  <si>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</si>
  <si>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</si>
  <si>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Jan-Apr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</si>
  <si>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</si>
  <si>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</si>
  <si>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</si>
  <si>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</si>
  <si>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</si>
  <si>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</si>
  <si>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</si>
  <si>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</si>
  <si>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</si>
  <si>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</si>
  <si>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</si>
  <si>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</si>
  <si>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</si>
  <si>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</si>
  <si>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</si>
  <si>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</si>
  <si>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</si>
  <si>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</si>
  <si>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</si>
  <si>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</si>
  <si>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</si>
  <si>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</si>
  <si>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</si>
  <si>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</si>
  <si>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</si>
  <si>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</si>
  <si>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</si>
  <si>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</si>
  <si>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</si>
  <si>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</si>
  <si>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</si>
  <si>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</si>
  <si>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</si>
  <si>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</si>
  <si>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</si>
  <si>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</si>
  <si>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</si>
  <si>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</si>
  <si>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</si>
  <si>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</si>
  <si>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</si>
  <si>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</si>
  <si>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</si>
  <si>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</si>
  <si>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</si>
  <si>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</si>
  <si>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</si>
  <si>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</si>
  <si>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</si>
  <si>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</si>
  <si>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</si>
  <si>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</si>
  <si>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</si>
  <si>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</si>
  <si>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</si>
  <si>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</si>
  <si>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</si>
  <si>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</si>
  <si>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</si>
  <si>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</si>
  <si>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</si>
  <si>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</si>
  <si>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</si>
  <si>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</si>
  <si>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</si>
  <si>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</si>
  <si>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</si>
  <si>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</si>
  <si>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</si>
  <si>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</si>
  <si>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</si>
  <si>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</si>
  <si>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</si>
  <si>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</si>
  <si>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</si>
  <si>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</si>
  <si>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</si>
  <si>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</si>
  <si>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</si>
  <si>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</si>
  <si>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</si>
  <si>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</si>
  <si>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</si>
  <si>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</si>
  <si>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</si>
  <si>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</si>
  <si>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</si>
  <si>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</si>
  <si>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</si>
  <si>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</si>
  <si>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</si>
  <si>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</si>
  <si>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</si>
  <si>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</si>
  <si>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</si>
  <si>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</si>
  <si>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</si>
  <si>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</si>
  <si>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</si>
  <si>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</si>
  <si>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</si>
  <si>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</si>
  <si>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</si>
  <si>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</si>
  <si>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</si>
  <si>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</si>
  <si>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</si>
  <si>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</si>
  <si>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</si>
  <si>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</si>
  <si>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</si>
  <si>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</si>
  <si>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</si>
  <si>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</si>
  <si>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</si>
  <si>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</si>
  <si>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</si>
  <si>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</si>
  <si>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</si>
  <si>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</si>
  <si>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</si>
  <si>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</si>
  <si>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</si>
  <si>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</si>
  <si>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</si>
  <si>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</si>
  <si>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</si>
  <si>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</si>
  <si>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</si>
  <si>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</si>
  <si>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</si>
  <si>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</si>
  <si>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</si>
  <si>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</si>
  <si>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</si>
  <si>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</si>
  <si>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</si>
  <si>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</si>
  <si>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</si>
  <si>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</si>
  <si>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</si>
  <si>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</si>
  <si>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</si>
  <si>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</si>
  <si>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</si>
  <si>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</si>
  <si>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</si>
  <si>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</si>
  <si>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</si>
  <si>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</si>
  <si>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</si>
  <si>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</si>
  <si>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</si>
  <si>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</si>
  <si>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</si>
  <si>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</si>
  <si>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</si>
  <si>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</si>
  <si>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</si>
  <si>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</si>
  <si>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</si>
  <si>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</si>
  <si>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</si>
  <si>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</si>
  <si>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</si>
  <si>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</si>
  <si>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</si>
  <si>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</si>
  <si>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</si>
  <si>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</si>
  <si>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</si>
  <si>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</si>
  <si>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</si>
  <si>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</si>
  <si>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</si>
  <si>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</si>
  <si>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</si>
  <si>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</si>
  <si>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</si>
  <si>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</si>
  <si>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</si>
  <si>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</si>
  <si>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</si>
  <si>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</si>
  <si>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</si>
  <si>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</si>
  <si>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</si>
  <si>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</si>
  <si>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</si>
  <si>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</si>
  <si>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</si>
  <si>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</si>
  <si>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</si>
  <si>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</si>
  <si>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</si>
  <si>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</si>
  <si>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</si>
  <si>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</si>
  <si>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</si>
  <si>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</si>
  <si>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</si>
  <si>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</si>
  <si>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</si>
  <si>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</si>
  <si>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</si>
  <si>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</si>
  <si>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</si>
  <si>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</si>
  <si>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</si>
  <si>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</si>
  <si>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</si>
  <si>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</si>
  <si>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</si>
  <si>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</si>
  <si>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</si>
  <si>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</si>
  <si>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</si>
  <si>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</si>
  <si>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</si>
  <si>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</si>
  <si>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</si>
  <si>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</si>
  <si>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</si>
  <si>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</si>
  <si>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</si>
  <si>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</si>
  <si>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</si>
  <si>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</si>
  <si>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</si>
  <si>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</si>
  <si>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</si>
  <si>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</si>
  <si>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</si>
  <si>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</si>
  <si>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</si>
  <si>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</si>
  <si>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</si>
  <si>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</si>
  <si>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</si>
  <si>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</si>
  <si>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</si>
  <si>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</si>
  <si>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</si>
  <si>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</si>
  <si>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</si>
  <si>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</si>
  <si>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</si>
  <si>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</si>
  <si>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</si>
  <si>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</si>
  <si>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</si>
  <si>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</si>
  <si>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</si>
  <si>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</si>
  <si>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</si>
  <si>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</si>
  <si>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</si>
  <si>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</si>
  <si>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</si>
  <si>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</si>
  <si>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</si>
  <si>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</si>
  <si>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</si>
  <si>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</si>
  <si>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</si>
  <si>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</si>
  <si>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</si>
  <si>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</si>
  <si>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</si>
  <si>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</si>
  <si>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</si>
  <si>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</si>
  <si>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</si>
  <si>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</si>
  <si>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</si>
  <si>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</si>
  <si>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</si>
  <si>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</si>
  <si>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</si>
  <si>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</si>
  <si>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</si>
  <si>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</si>
  <si>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</si>
  <si>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</si>
  <si>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</si>
  <si>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</si>
  <si>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</si>
  <si>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</si>
  <si>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</si>
  <si>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</si>
  <si>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</si>
  <si>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</si>
  <si>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</si>
  <si>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</si>
  <si>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</si>
  <si>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</si>
  <si>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</si>
  <si>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</si>
  <si>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</si>
  <si>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</si>
  <si>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</si>
  <si>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</si>
  <si>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</si>
  <si>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</si>
  <si>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</si>
  <si>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</si>
  <si>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</si>
  <si>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</si>
  <si>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</si>
  <si>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</si>
  <si>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</si>
  <si>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</si>
  <si>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</si>
  <si>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</si>
  <si>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</si>
  <si>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</si>
  <si>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</si>
  <si>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</si>
  <si>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</si>
  <si>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</si>
  <si>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</si>
  <si>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</si>
  <si>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</si>
  <si>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</si>
  <si>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</si>
  <si>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</si>
  <si>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</si>
  <si>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</si>
  <si>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</si>
  <si>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</si>
  <si>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</si>
  <si>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</si>
  <si>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</si>
  <si>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</si>
  <si>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</si>
  <si>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</si>
  <si>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</si>
  <si>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</si>
  <si>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</si>
  <si>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</si>
  <si>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</si>
  <si>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</si>
  <si>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</si>
  <si>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</si>
  <si>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</si>
  <si>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</si>
  <si>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</si>
  <si>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</si>
  <si>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</si>
  <si>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</si>
  <si>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</si>
  <si>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</si>
  <si>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</si>
  <si>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</si>
  <si>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</si>
  <si>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</si>
  <si>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</si>
  <si>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</si>
  <si>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</si>
  <si>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</si>
  <si>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</si>
  <si>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</si>
  <si>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</si>
  <si>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</si>
  <si>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</si>
  <si>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</si>
  <si>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</si>
  <si>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</si>
  <si>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</si>
  <si>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</si>
  <si>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</si>
  <si>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</si>
  <si>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</si>
  <si>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</si>
  <si>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</si>
  <si>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</si>
  <si>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</si>
  <si>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</si>
  <si>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</si>
  <si>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</si>
  <si>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</si>
  <si>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</si>
  <si>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</si>
  <si>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Utbetales/trekkes ved 6. termin rammetilskudd i juni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</si>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</sst>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&quot;kr&quot;\ #,##0.00;&quot;kr&quot;\ \-#,##0.00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_ * #,##0.00_ ;_ * \-#,##0.00_ ;_ * &quot;-&quot;??_ ;_ @_ "/>
    <numFmt numFmtId="173" formatCode="&quot;kr&quot;\ #,##0;&quot;kr&quot;\ \-#,##0"/>
    <numFmt numFmtId="174" formatCode="0000"/>
    <numFmt numFmtId="175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5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4" fontId="9" fillId="0" borderId="0" xfId="2" applyNumberFormat="1" applyFont="1"/>
    <xf numFmtId="0" fontId="0" fillId="8" borderId="0" xfId="0" applyFill="1"/>
    <xf numFmtId="165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5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5" fontId="19" fillId="0" borderId="5" xfId="1" applyNumberFormat="1" applyFont="1" applyBorder="1"/>
    <xf numFmtId="165" fontId="1" fillId="0" borderId="0" xfId="0" applyNumberFormat="1" applyFont="1"/>
    <xf numFmtId="0" fontId="19" fillId="0" borderId="0" xfId="0" applyFont="1"/>
    <xf numFmtId="165" fontId="19" fillId="0" borderId="0" xfId="0" applyNumberFormat="1" applyFont="1"/>
    <xf numFmtId="165" fontId="6" fillId="0" borderId="1" xfId="1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5" fontId="6" fillId="0" borderId="0" xfId="1" applyNumberFormat="1" applyFont="1" applyBorder="1"/>
    <xf numFmtId="168" fontId="6" fillId="0" borderId="0" xfId="5" applyNumberFormat="1" applyFont="1" applyBorder="1"/>
    <xf numFmtId="165" fontId="6" fillId="0" borderId="0" xfId="11" applyNumberFormat="1" applyFont="1"/>
    <xf numFmtId="165" fontId="6" fillId="0" borderId="6" xfId="1" applyNumberFormat="1" applyFont="1" applyBorder="1"/>
    <xf numFmtId="165" fontId="6" fillId="0" borderId="0" xfId="1" applyNumberFormat="1" applyFont="1" applyFill="1" applyBorder="1"/>
    <xf numFmtId="165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5" fontId="6" fillId="0" borderId="0" xfId="7" applyNumberFormat="1" applyFont="1"/>
    <xf numFmtId="165" fontId="6" fillId="0" borderId="0" xfId="10" applyNumberFormat="1" applyFont="1"/>
    <xf numFmtId="3" fontId="6" fillId="0" borderId="0" xfId="3" applyNumberFormat="1" applyFont="1"/>
    <xf numFmtId="165" fontId="2" fillId="0" borderId="0" xfId="7" applyNumberFormat="1" applyFont="1"/>
    <xf numFmtId="175" fontId="6" fillId="0" borderId="0" xfId="7" applyNumberFormat="1" applyFont="1"/>
    <xf numFmtId="168" fontId="7" fillId="0" borderId="0" xfId="5" applyNumberFormat="1" applyFont="1" applyFill="1"/>
    <xf numFmtId="165" fontId="6" fillId="0" borderId="4" xfId="7" applyNumberFormat="1" applyFont="1" applyBorder="1"/>
    <xf numFmtId="168" fontId="6" fillId="0" borderId="4" xfId="5" applyNumberFormat="1" applyFont="1" applyBorder="1"/>
    <xf numFmtId="175" fontId="6" fillId="0" borderId="4" xfId="7" applyNumberFormat="1" applyFont="1" applyBorder="1"/>
    <xf numFmtId="3" fontId="6" fillId="0" borderId="4" xfId="3" applyNumberFormat="1" applyFont="1" applyBorder="1"/>
    <xf numFmtId="165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6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5" fontId="24" fillId="0" borderId="0" xfId="1" applyNumberFormat="1" applyFont="1"/>
    <xf numFmtId="165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5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3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5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5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5" fontId="6" fillId="0" borderId="1" xfId="1" applyNumberFormat="1" applyFont="1" applyBorder="1"/>
    <xf numFmtId="0" fontId="1" fillId="0" borderId="3" xfId="0" applyFont="1" applyBorder="1"/>
    <xf numFmtId="165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5" fontId="35" fillId="0" borderId="0" xfId="11" applyNumberFormat="1" applyFont="1"/>
    <xf numFmtId="165" fontId="36" fillId="0" borderId="0" xfId="0" applyNumberFormat="1" applyFont="1"/>
    <xf numFmtId="168" fontId="35" fillId="0" borderId="0" xfId="5" applyNumberFormat="1" applyFont="1"/>
    <xf numFmtId="165" fontId="19" fillId="0" borderId="0" xfId="1" applyNumberFormat="1" applyFont="1" applyBorder="1"/>
    <xf numFmtId="165" fontId="37" fillId="0" borderId="0" xfId="1" applyNumberFormat="1" applyFont="1" applyBorder="1"/>
    <xf numFmtId="165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5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5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5" fontId="41" fillId="0" borderId="0" xfId="11" applyNumberFormat="1" applyFont="1" applyFill="1" applyAlignment="1">
      <alignment horizontal="right"/>
    </xf>
    <xf numFmtId="165" fontId="41" fillId="0" borderId="0" xfId="0" applyNumberFormat="1" applyFont="1" applyAlignment="1">
      <alignment horizontal="right"/>
    </xf>
    <xf numFmtId="165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5" fontId="6" fillId="0" borderId="0" xfId="7" applyNumberFormat="1" applyFont="1" applyBorder="1" applyProtection="1"/>
    <xf numFmtId="165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5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5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5" fontId="24" fillId="5" borderId="0" xfId="1" applyNumberFormat="1" applyFont="1" applyFill="1"/>
    <xf numFmtId="165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5" fontId="43" fillId="0" borderId="0" xfId="7" applyNumberFormat="1" applyFont="1" applyFill="1" applyBorder="1" applyProtection="1"/>
    <xf numFmtId="165" fontId="44" fillId="0" borderId="0" xfId="1" applyNumberFormat="1" applyFont="1" applyFill="1" applyBorder="1"/>
    <xf numFmtId="165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5" fontId="6" fillId="0" borderId="0" xfId="11" applyNumberFormat="1" applyFont="1" applyBorder="1"/>
    <xf numFmtId="165" fontId="6" fillId="0" borderId="3" xfId="1" applyNumberFormat="1" applyFont="1" applyBorder="1"/>
    <xf numFmtId="3" fontId="6" fillId="0" borderId="3" xfId="11" applyNumberFormat="1" applyFont="1" applyFill="1" applyBorder="1"/>
    <xf numFmtId="165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0.89787134585729422</c:v>
                </c:pt>
                <c:pt idx="1">
                  <c:v>0.97491405101183493</c:v>
                </c:pt>
                <c:pt idx="2">
                  <c:v>0.99923319829447899</c:v>
                </c:pt>
                <c:pt idx="3">
                  <c:v>0.94053270515015597</c:v>
                </c:pt>
                <c:pt idx="4">
                  <c:v>1.0140630942438693</c:v>
                </c:pt>
                <c:pt idx="5">
                  <c:v>1.0971851419352532</c:v>
                </c:pt>
                <c:pt idx="6">
                  <c:v>1.015548390781067</c:v>
                </c:pt>
                <c:pt idx="7">
                  <c:v>0.8442505530232669</c:v>
                </c:pt>
                <c:pt idx="8">
                  <c:v>0.85850351340078435</c:v>
                </c:pt>
                <c:pt idx="9">
                  <c:v>0.92652358376572408</c:v>
                </c:pt>
                <c:pt idx="10">
                  <c:v>0.84258469085711507</c:v>
                </c:pt>
                <c:pt idx="11">
                  <c:v>0.87896629239021873</c:v>
                </c:pt>
                <c:pt idx="12">
                  <c:v>0.9776315407033831</c:v>
                </c:pt>
                <c:pt idx="13">
                  <c:v>0.93788593169928258</c:v>
                </c:pt>
                <c:pt idx="14">
                  <c:v>0.93601944846489959</c:v>
                </c:pt>
                <c:pt idx="15">
                  <c:v>1.0050382131671876</c:v>
                </c:pt>
                <c:pt idx="16">
                  <c:v>0.94098363383668227</c:v>
                </c:pt>
                <c:pt idx="17">
                  <c:v>0.79332659850868248</c:v>
                </c:pt>
                <c:pt idx="18">
                  <c:v>0.81428653686397701</c:v>
                </c:pt>
                <c:pt idx="19">
                  <c:v>1.1174569324194159</c:v>
                </c:pt>
                <c:pt idx="20">
                  <c:v>0.87886766931565041</c:v>
                </c:pt>
                <c:pt idx="21">
                  <c:v>0.96821196949939625</c:v>
                </c:pt>
                <c:pt idx="22">
                  <c:v>0.91057357748353007</c:v>
                </c:pt>
                <c:pt idx="23">
                  <c:v>0.80951037158809325</c:v>
                </c:pt>
                <c:pt idx="24">
                  <c:v>1.119339210991801</c:v>
                </c:pt>
                <c:pt idx="25">
                  <c:v>0.86831397885111661</c:v>
                </c:pt>
                <c:pt idx="26">
                  <c:v>0.88668468430624703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0.95351253372560663</c:v>
                </c:pt>
                <c:pt idx="1">
                  <c:v>0.98201769227237556</c:v>
                </c:pt>
                <c:pt idx="2">
                  <c:v>0.99125896823978055</c:v>
                </c:pt>
                <c:pt idx="3">
                  <c:v>0.96895278084493774</c:v>
                </c:pt>
                <c:pt idx="4">
                  <c:v>0.9743958923464825</c:v>
                </c:pt>
                <c:pt idx="5">
                  <c:v>1.0284807068232746</c:v>
                </c:pt>
                <c:pt idx="6">
                  <c:v>0.99745874138468404</c:v>
                </c:pt>
                <c:pt idx="7">
                  <c:v>0.95190390994058582</c:v>
                </c:pt>
                <c:pt idx="8">
                  <c:v>0.95233149875191148</c:v>
                </c:pt>
                <c:pt idx="9">
                  <c:v>0.96362931471885371</c:v>
                </c:pt>
                <c:pt idx="10">
                  <c:v>0.95185393407560137</c:v>
                </c:pt>
                <c:pt idx="11">
                  <c:v>0.95294538212159463</c:v>
                </c:pt>
                <c:pt idx="12">
                  <c:v>0.98305033835516398</c:v>
                </c:pt>
                <c:pt idx="13">
                  <c:v>0.9679470069336058</c:v>
                </c:pt>
                <c:pt idx="14">
                  <c:v>0.96723774330454038</c:v>
                </c:pt>
                <c:pt idx="15">
                  <c:v>0.99346487389140969</c:v>
                </c:pt>
                <c:pt idx="16">
                  <c:v>0.96912413374581796</c:v>
                </c:pt>
                <c:pt idx="17">
                  <c:v>0.9503761913051485</c:v>
                </c:pt>
                <c:pt idx="18">
                  <c:v>0.95100498945580714</c:v>
                </c:pt>
                <c:pt idx="19">
                  <c:v>1.0361839872072565</c:v>
                </c:pt>
                <c:pt idx="20">
                  <c:v>0.95294242342935731</c:v>
                </c:pt>
                <c:pt idx="21">
                  <c:v>0.97947090129764924</c:v>
                </c:pt>
                <c:pt idx="22">
                  <c:v>0.95756831233161999</c:v>
                </c:pt>
                <c:pt idx="23">
                  <c:v>0.95086170449753071</c:v>
                </c:pt>
                <c:pt idx="24">
                  <c:v>1.0368992530647627</c:v>
                </c:pt>
                <c:pt idx="25">
                  <c:v>0.95262581271542146</c:v>
                </c:pt>
                <c:pt idx="26">
                  <c:v>0.95317693387907543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1.0363692351421177</c:v>
                </c:pt>
                <c:pt idx="1">
                  <c:v>1.2396651020383145</c:v>
                </c:pt>
                <c:pt idx="2">
                  <c:v>1.0171373024054897</c:v>
                </c:pt>
                <c:pt idx="3">
                  <c:v>1.0376430252139031</c:v>
                </c:pt>
                <c:pt idx="4">
                  <c:v>0.86143079730118199</c:v>
                </c:pt>
                <c:pt idx="5">
                  <c:v>0.84694191363482429</c:v>
                </c:pt>
                <c:pt idx="6">
                  <c:v>0.89898217474067421</c:v>
                </c:pt>
                <c:pt idx="7">
                  <c:v>0.83256627700523611</c:v>
                </c:pt>
                <c:pt idx="8">
                  <c:v>0.94607625550787722</c:v>
                </c:pt>
                <c:pt idx="9">
                  <c:v>0.97310418788851683</c:v>
                </c:pt>
                <c:pt idx="10">
                  <c:v>0.87182127395805264</c:v>
                </c:pt>
                <c:pt idx="11">
                  <c:v>1.2654273052479217</c:v>
                </c:pt>
                <c:pt idx="12">
                  <c:v>1.0684463316955402</c:v>
                </c:pt>
                <c:pt idx="13">
                  <c:v>0.8942288151107598</c:v>
                </c:pt>
                <c:pt idx="14">
                  <c:v>1.5797488370585573</c:v>
                </c:pt>
                <c:pt idx="15">
                  <c:v>1.8832880460303445</c:v>
                </c:pt>
                <c:pt idx="16">
                  <c:v>1.191540604125314</c:v>
                </c:pt>
                <c:pt idx="17">
                  <c:v>0.9318472945490669</c:v>
                </c:pt>
                <c:pt idx="18">
                  <c:v>1.019821794202685</c:v>
                </c:pt>
                <c:pt idx="19">
                  <c:v>0.91770083354134568</c:v>
                </c:pt>
                <c:pt idx="20">
                  <c:v>0.91262260884426705</c:v>
                </c:pt>
                <c:pt idx="21">
                  <c:v>1.0204481861709651</c:v>
                </c:pt>
                <c:pt idx="22">
                  <c:v>1.0270189383465143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1.0053706622418832</c:v>
                </c:pt>
                <c:pt idx="1">
                  <c:v>1.082623091662438</c:v>
                </c:pt>
                <c:pt idx="2">
                  <c:v>0.99806252780196469</c:v>
                </c:pt>
                <c:pt idx="3">
                  <c:v>1.0058547024691615</c:v>
                </c:pt>
                <c:pt idx="4">
                  <c:v>0.95241931726892348</c:v>
                </c:pt>
                <c:pt idx="5">
                  <c:v>0.95198465075893279</c:v>
                </c:pt>
                <c:pt idx="6">
                  <c:v>0.95354585859210816</c:v>
                </c:pt>
                <c:pt idx="7">
                  <c:v>0.95155338166004499</c:v>
                </c:pt>
                <c:pt idx="8">
                  <c:v>0.97105932998087185</c:v>
                </c:pt>
                <c:pt idx="9">
                  <c:v>0.98132994428551501</c:v>
                </c:pt>
                <c:pt idx="10">
                  <c:v>0.9527310315686297</c:v>
                </c:pt>
                <c:pt idx="11">
                  <c:v>1.0924127288820888</c:v>
                </c:pt>
                <c:pt idx="12">
                  <c:v>1.0175599589321838</c:v>
                </c:pt>
                <c:pt idx="13">
                  <c:v>0.95340325780321067</c:v>
                </c:pt>
                <c:pt idx="14">
                  <c:v>1.21185491097013</c:v>
                </c:pt>
                <c:pt idx="15">
                  <c:v>1.3271998103794094</c:v>
                </c:pt>
                <c:pt idx="16">
                  <c:v>1.064335782455498</c:v>
                </c:pt>
                <c:pt idx="17">
                  <c:v>0.96565232481652408</c:v>
                </c:pt>
                <c:pt idx="18">
                  <c:v>0.99908263468489866</c:v>
                </c:pt>
                <c:pt idx="19">
                  <c:v>0.96027666963358982</c:v>
                </c:pt>
                <c:pt idx="20">
                  <c:v>0.95834694424870004</c:v>
                </c:pt>
                <c:pt idx="21">
                  <c:v>0.99932066363284522</c:v>
                </c:pt>
                <c:pt idx="22">
                  <c:v>1.001817549459554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0.98909743014190499</c:v>
                </c:pt>
                <c:pt idx="1">
                  <c:v>0.97875938762551873</c:v>
                </c:pt>
                <c:pt idx="2">
                  <c:v>1.1246013001030946</c:v>
                </c:pt>
                <c:pt idx="3">
                  <c:v>0.78271361998399724</c:v>
                </c:pt>
                <c:pt idx="4">
                  <c:v>0.86715762668166052</c:v>
                </c:pt>
                <c:pt idx="5">
                  <c:v>0.75847317429929129</c:v>
                </c:pt>
                <c:pt idx="6">
                  <c:v>0.74604957767054536</c:v>
                </c:pt>
                <c:pt idx="7">
                  <c:v>0.8723006179297621</c:v>
                </c:pt>
                <c:pt idx="8">
                  <c:v>0.86993509264296898</c:v>
                </c:pt>
                <c:pt idx="9">
                  <c:v>0.74079383509128405</c:v>
                </c:pt>
                <c:pt idx="10">
                  <c:v>0.89734148416396808</c:v>
                </c:pt>
                <c:pt idx="11">
                  <c:v>0.93446295307954619</c:v>
                </c:pt>
                <c:pt idx="12">
                  <c:v>0.89369023837856443</c:v>
                </c:pt>
                <c:pt idx="13">
                  <c:v>0.89457400182356084</c:v>
                </c:pt>
                <c:pt idx="14">
                  <c:v>0.80097484545047426</c:v>
                </c:pt>
                <c:pt idx="15">
                  <c:v>1.3960087644969974</c:v>
                </c:pt>
                <c:pt idx="16">
                  <c:v>0.97802771470305461</c:v>
                </c:pt>
                <c:pt idx="17">
                  <c:v>1.1490432284743459</c:v>
                </c:pt>
                <c:pt idx="18">
                  <c:v>0.89410347726420247</c:v>
                </c:pt>
                <c:pt idx="19">
                  <c:v>0.84649396817906331</c:v>
                </c:pt>
                <c:pt idx="20">
                  <c:v>1.2143283280996593</c:v>
                </c:pt>
                <c:pt idx="21">
                  <c:v>0.9940707054839506</c:v>
                </c:pt>
                <c:pt idx="22">
                  <c:v>1.2180541731537655</c:v>
                </c:pt>
                <c:pt idx="23">
                  <c:v>0.79779082396798928</c:v>
                </c:pt>
                <c:pt idx="24">
                  <c:v>0.95725912158038073</c:v>
                </c:pt>
                <c:pt idx="25">
                  <c:v>1.5597873099164885</c:v>
                </c:pt>
                <c:pt idx="26">
                  <c:v>0.87017405765737132</c:v>
                </c:pt>
                <c:pt idx="27">
                  <c:v>0.82058463741568055</c:v>
                </c:pt>
                <c:pt idx="28">
                  <c:v>0.91025598254717022</c:v>
                </c:pt>
                <c:pt idx="29">
                  <c:v>0.90512304594739579</c:v>
                </c:pt>
                <c:pt idx="30">
                  <c:v>0.96787791234798948</c:v>
                </c:pt>
                <c:pt idx="31">
                  <c:v>0.87058686805044094</c:v>
                </c:pt>
                <c:pt idx="32">
                  <c:v>0.8607712655081784</c:v>
                </c:pt>
                <c:pt idx="33">
                  <c:v>0.85567850991222361</c:v>
                </c:pt>
                <c:pt idx="34">
                  <c:v>0.99112279235919509</c:v>
                </c:pt>
                <c:pt idx="35">
                  <c:v>0.85552642496698783</c:v>
                </c:pt>
                <c:pt idx="36">
                  <c:v>0.89521940813762935</c:v>
                </c:pt>
                <c:pt idx="37">
                  <c:v>0.88926698506858171</c:v>
                </c:pt>
                <c:pt idx="38">
                  <c:v>0.90353966447851286</c:v>
                </c:pt>
                <c:pt idx="39">
                  <c:v>0.92674826694551515</c:v>
                </c:pt>
                <c:pt idx="40">
                  <c:v>1.1225633725025541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0.98740737634180265</c:v>
                </c:pt>
                <c:pt idx="1">
                  <c:v>0.98347892018557559</c:v>
                </c:pt>
                <c:pt idx="2">
                  <c:v>1.0388988469270544</c:v>
                </c:pt>
                <c:pt idx="3">
                  <c:v>0.95005780194940781</c:v>
                </c:pt>
                <c:pt idx="4">
                  <c:v>0.95259112215033781</c:v>
                </c:pt>
                <c:pt idx="5">
                  <c:v>0.94933058857886665</c:v>
                </c:pt>
                <c:pt idx="6">
                  <c:v>0.94895788068000442</c:v>
                </c:pt>
                <c:pt idx="7">
                  <c:v>0.95274541188778061</c:v>
                </c:pt>
                <c:pt idx="8">
                  <c:v>0.95267444612917707</c:v>
                </c:pt>
                <c:pt idx="9">
                  <c:v>0.94880020840262647</c:v>
                </c:pt>
                <c:pt idx="10">
                  <c:v>0.95349663787480698</c:v>
                </c:pt>
                <c:pt idx="11">
                  <c:v>0.96664627505810619</c:v>
                </c:pt>
                <c:pt idx="12">
                  <c:v>0.95338710050124498</c:v>
                </c:pt>
                <c:pt idx="13">
                  <c:v>0.95341361340459485</c:v>
                </c:pt>
                <c:pt idx="14">
                  <c:v>0.9506056387134022</c:v>
                </c:pt>
                <c:pt idx="15">
                  <c:v>1.1420336833967375</c:v>
                </c:pt>
                <c:pt idx="16">
                  <c:v>0.98320088447503939</c:v>
                </c:pt>
                <c:pt idx="17">
                  <c:v>1.0481867797081301</c:v>
                </c:pt>
                <c:pt idx="18">
                  <c:v>0.95339949766781384</c:v>
                </c:pt>
                <c:pt idx="19">
                  <c:v>0.95197121239525984</c:v>
                </c:pt>
                <c:pt idx="20">
                  <c:v>1.0729951175657491</c:v>
                </c:pt>
                <c:pt idx="21">
                  <c:v>0.98929722097177974</c:v>
                </c:pt>
                <c:pt idx="22">
                  <c:v>1.0744109386863094</c:v>
                </c:pt>
                <c:pt idx="23">
                  <c:v>0.95051011806892782</c:v>
                </c:pt>
                <c:pt idx="24">
                  <c:v>0.97530881908842315</c:v>
                </c:pt>
                <c:pt idx="25">
                  <c:v>1.2042695306561442</c:v>
                </c:pt>
                <c:pt idx="26">
                  <c:v>0.95268161507960902</c:v>
                </c:pt>
                <c:pt idx="27">
                  <c:v>0.95119393247235828</c:v>
                </c:pt>
                <c:pt idx="28">
                  <c:v>0.95744762625580315</c:v>
                </c:pt>
                <c:pt idx="29">
                  <c:v>0.95549711034788887</c:v>
                </c:pt>
                <c:pt idx="30">
                  <c:v>0.97934395958011444</c:v>
                </c:pt>
                <c:pt idx="31">
                  <c:v>0.95269399939140131</c:v>
                </c:pt>
                <c:pt idx="32">
                  <c:v>0.95239953131513344</c:v>
                </c:pt>
                <c:pt idx="33">
                  <c:v>0.95224674864725467</c:v>
                </c:pt>
                <c:pt idx="34">
                  <c:v>0.98817701398437274</c:v>
                </c:pt>
                <c:pt idx="35">
                  <c:v>0.84801838539536067</c:v>
                </c:pt>
                <c:pt idx="36">
                  <c:v>0.95343297559401685</c:v>
                </c:pt>
                <c:pt idx="37">
                  <c:v>0.95325440290194541</c:v>
                </c:pt>
                <c:pt idx="38">
                  <c:v>0.95489542538971361</c:v>
                </c:pt>
                <c:pt idx="39">
                  <c:v>0.96371469432717438</c:v>
                </c:pt>
                <c:pt idx="40">
                  <c:v>1.0381244344388492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0.78592709998999921</c:v>
                </c:pt>
                <c:pt idx="1">
                  <c:v>0.87369152198090438</c:v>
                </c:pt>
                <c:pt idx="2">
                  <c:v>0.78008700962925015</c:v>
                </c:pt>
                <c:pt idx="3">
                  <c:v>0.81666904006347996</c:v>
                </c:pt>
                <c:pt idx="4">
                  <c:v>0.96986680570551342</c:v>
                </c:pt>
                <c:pt idx="5">
                  <c:v>0.87182202876829917</c:v>
                </c:pt>
                <c:pt idx="6">
                  <c:v>0.82078005517468722</c:v>
                </c:pt>
                <c:pt idx="7">
                  <c:v>0.82875948270482058</c:v>
                </c:pt>
                <c:pt idx="8">
                  <c:v>0.86182567091330353</c:v>
                </c:pt>
                <c:pt idx="9">
                  <c:v>0.79666449031497277</c:v>
                </c:pt>
                <c:pt idx="10">
                  <c:v>0.80465738717014879</c:v>
                </c:pt>
                <c:pt idx="11">
                  <c:v>0.81021673420834384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0.95015420634958792</c:v>
                </c:pt>
                <c:pt idx="1">
                  <c:v>0.952787139009315</c:v>
                </c:pt>
                <c:pt idx="2">
                  <c:v>0.94997900363876531</c:v>
                </c:pt>
                <c:pt idx="3">
                  <c:v>0.9510764645517924</c:v>
                </c:pt>
                <c:pt idx="4">
                  <c:v>0.9800997390559737</c:v>
                </c:pt>
                <c:pt idx="5">
                  <c:v>0.9527310542129368</c:v>
                </c:pt>
                <c:pt idx="6">
                  <c:v>0.95119979500512852</c:v>
                </c:pt>
                <c:pt idx="7">
                  <c:v>0.95143917783103249</c:v>
                </c:pt>
                <c:pt idx="8">
                  <c:v>0.95243116347728696</c:v>
                </c:pt>
                <c:pt idx="9">
                  <c:v>0.95047632805933691</c:v>
                </c:pt>
                <c:pt idx="10">
                  <c:v>0.95071611496499242</c:v>
                </c:pt>
                <c:pt idx="11">
                  <c:v>0.95088289537613813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0.82802174338389856</c:v>
                </c:pt>
                <c:pt idx="1">
                  <c:v>0.89200098535309702</c:v>
                </c:pt>
                <c:pt idx="2">
                  <c:v>0.92063429592262025</c:v>
                </c:pt>
                <c:pt idx="3">
                  <c:v>0.86538553166624699</c:v>
                </c:pt>
                <c:pt idx="4">
                  <c:v>0.85681855697061415</c:v>
                </c:pt>
                <c:pt idx="5">
                  <c:v>0.94677047209644294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0.95141704565140484</c:v>
                </c:pt>
                <c:pt idx="1">
                  <c:v>0.95333642291048082</c:v>
                </c:pt>
                <c:pt idx="2">
                  <c:v>0.96139138533847412</c:v>
                </c:pt>
                <c:pt idx="3">
                  <c:v>0.95253795929987528</c:v>
                </c:pt>
                <c:pt idx="4">
                  <c:v>0.95228095005900648</c:v>
                </c:pt>
                <c:pt idx="5">
                  <c:v>0.97132313228452671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0.81715839675841262</c:v>
                </c:pt>
                <c:pt idx="1">
                  <c:v>0.91161933722960031</c:v>
                </c:pt>
                <c:pt idx="2">
                  <c:v>0.9367512704176546</c:v>
                </c:pt>
                <c:pt idx="3">
                  <c:v>0.8325295879951744</c:v>
                </c:pt>
                <c:pt idx="4">
                  <c:v>0.81671670086348314</c:v>
                </c:pt>
                <c:pt idx="5">
                  <c:v>0.73534982696567774</c:v>
                </c:pt>
                <c:pt idx="6">
                  <c:v>0.79551295197910155</c:v>
                </c:pt>
                <c:pt idx="7">
                  <c:v>0.76101540594835004</c:v>
                </c:pt>
                <c:pt idx="8">
                  <c:v>0.81410614867350239</c:v>
                </c:pt>
                <c:pt idx="9">
                  <c:v>0.70808977747922552</c:v>
                </c:pt>
                <c:pt idx="10">
                  <c:v>0.74962857743122513</c:v>
                </c:pt>
                <c:pt idx="11">
                  <c:v>0.72963271466102497</c:v>
                </c:pt>
                <c:pt idx="12">
                  <c:v>0.72693673112268631</c:v>
                </c:pt>
                <c:pt idx="13">
                  <c:v>0.80935756353082156</c:v>
                </c:pt>
                <c:pt idx="14">
                  <c:v>0.84615097271453665</c:v>
                </c:pt>
                <c:pt idx="15">
                  <c:v>0.91792537279758146</c:v>
                </c:pt>
                <c:pt idx="16">
                  <c:v>0.77565716703708354</c:v>
                </c:pt>
                <c:pt idx="17">
                  <c:v>0.9238199169379826</c:v>
                </c:pt>
                <c:pt idx="18">
                  <c:v>0.72530725913828098</c:v>
                </c:pt>
                <c:pt idx="19">
                  <c:v>0.75493691284216835</c:v>
                </c:pt>
                <c:pt idx="20">
                  <c:v>0.84270587476658165</c:v>
                </c:pt>
                <c:pt idx="21">
                  <c:v>0.92963788527875968</c:v>
                </c:pt>
                <c:pt idx="22">
                  <c:v>0.78793303478837062</c:v>
                </c:pt>
                <c:pt idx="23">
                  <c:v>0.81071686669949183</c:v>
                </c:pt>
                <c:pt idx="24">
                  <c:v>0.77963443000520705</c:v>
                </c:pt>
                <c:pt idx="25">
                  <c:v>0.85953616919497056</c:v>
                </c:pt>
                <c:pt idx="26">
                  <c:v>1.2178172132969756</c:v>
                </c:pt>
                <c:pt idx="27">
                  <c:v>0.89427989214884118</c:v>
                </c:pt>
                <c:pt idx="28">
                  <c:v>0.83558049983333671</c:v>
                </c:pt>
                <c:pt idx="29">
                  <c:v>1.0808771427131889</c:v>
                </c:pt>
                <c:pt idx="30">
                  <c:v>0.77771243180205829</c:v>
                </c:pt>
                <c:pt idx="31">
                  <c:v>0.97094769127314973</c:v>
                </c:pt>
                <c:pt idx="32">
                  <c:v>0.83164085321776726</c:v>
                </c:pt>
                <c:pt idx="33">
                  <c:v>0.94406554397062392</c:v>
                </c:pt>
                <c:pt idx="34">
                  <c:v>0.86572131406274855</c:v>
                </c:pt>
                <c:pt idx="35">
                  <c:v>0.80679760603679884</c:v>
                </c:pt>
                <c:pt idx="36">
                  <c:v>0.80705809228731606</c:v>
                </c:pt>
                <c:pt idx="37">
                  <c:v>0.85805434251285173</c:v>
                </c:pt>
                <c:pt idx="38">
                  <c:v>0.72491509807680854</c:v>
                </c:pt>
                <c:pt idx="39">
                  <c:v>0.809197603446424</c:v>
                </c:pt>
                <c:pt idx="40">
                  <c:v>0.91850688678869052</c:v>
                </c:pt>
                <c:pt idx="41">
                  <c:v>0.76629500212072321</c:v>
                </c:pt>
                <c:pt idx="42">
                  <c:v>0.92539941418262694</c:v>
                </c:pt>
                <c:pt idx="43">
                  <c:v>0.9312159863695797</c:v>
                </c:pt>
                <c:pt idx="44">
                  <c:v>0.97339305032354417</c:v>
                </c:pt>
                <c:pt idx="45">
                  <c:v>1.1457945100931135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0.95109114525264016</c:v>
                </c:pt>
                <c:pt idx="1">
                  <c:v>0.95796570103512657</c:v>
                </c:pt>
                <c:pt idx="2">
                  <c:v>0.96751583564658727</c:v>
                </c:pt>
                <c:pt idx="3">
                  <c:v>0.9515522809897432</c:v>
                </c:pt>
                <c:pt idx="4">
                  <c:v>0.95107789437579238</c:v>
                </c:pt>
                <c:pt idx="5">
                  <c:v>0.94863688815885827</c:v>
                </c:pt>
                <c:pt idx="6">
                  <c:v>0.95044178190926087</c:v>
                </c:pt>
                <c:pt idx="7">
                  <c:v>0.94940685552833848</c:v>
                </c:pt>
                <c:pt idx="8">
                  <c:v>0.95099957781009303</c:v>
                </c:pt>
                <c:pt idx="9">
                  <c:v>0.94781908667426484</c:v>
                </c:pt>
                <c:pt idx="10">
                  <c:v>0.94906525067282455</c:v>
                </c:pt>
                <c:pt idx="11">
                  <c:v>0.94846537478971871</c:v>
                </c:pt>
                <c:pt idx="12">
                  <c:v>0.9483844952835685</c:v>
                </c:pt>
                <c:pt idx="13">
                  <c:v>0.95085712025581248</c:v>
                </c:pt>
                <c:pt idx="14">
                  <c:v>0.95196092253132403</c:v>
                </c:pt>
                <c:pt idx="15">
                  <c:v>0.9603619945509595</c:v>
                </c:pt>
                <c:pt idx="16">
                  <c:v>0.94984610836100036</c:v>
                </c:pt>
                <c:pt idx="17">
                  <c:v>0.96260192132431199</c:v>
                </c:pt>
                <c:pt idx="18">
                  <c:v>0.9483356111240363</c:v>
                </c:pt>
                <c:pt idx="19">
                  <c:v>0.94922450073515308</c:v>
                </c:pt>
                <c:pt idx="20">
                  <c:v>0.95185756959288537</c:v>
                </c:pt>
                <c:pt idx="21">
                  <c:v>0.96481274929380711</c:v>
                </c:pt>
                <c:pt idx="22">
                  <c:v>0.950214384393539</c:v>
                </c:pt>
                <c:pt idx="23">
                  <c:v>0.95089789935087277</c:v>
                </c:pt>
                <c:pt idx="24">
                  <c:v>0.9499654262500441</c:v>
                </c:pt>
                <c:pt idx="25">
                  <c:v>0.95236247842573718</c:v>
                </c:pt>
                <c:pt idx="26">
                  <c:v>1.0743208939407289</c:v>
                </c:pt>
                <c:pt idx="27">
                  <c:v>0.9534047901143532</c:v>
                </c:pt>
                <c:pt idx="28">
                  <c:v>0.95164380834488804</c:v>
                </c:pt>
                <c:pt idx="29">
                  <c:v>1.0222836671188904</c:v>
                </c:pt>
                <c:pt idx="30">
                  <c:v>0.94990776630394969</c:v>
                </c:pt>
                <c:pt idx="31">
                  <c:v>0.98051047557167537</c:v>
                </c:pt>
                <c:pt idx="32">
                  <c:v>0.95152561894642107</c:v>
                </c:pt>
                <c:pt idx="33">
                  <c:v>0.97029525959671559</c:v>
                </c:pt>
                <c:pt idx="34">
                  <c:v>0.95254803277177058</c:v>
                </c:pt>
                <c:pt idx="35">
                  <c:v>0.9507803215309919</c:v>
                </c:pt>
                <c:pt idx="36">
                  <c:v>0.95078813611850754</c:v>
                </c:pt>
                <c:pt idx="37">
                  <c:v>0.95231802362527351</c:v>
                </c:pt>
                <c:pt idx="38">
                  <c:v>0.94832384629219213</c:v>
                </c:pt>
                <c:pt idx="39">
                  <c:v>0.9508523214532808</c:v>
                </c:pt>
                <c:pt idx="40">
                  <c:v>0.96058296986758074</c:v>
                </c:pt>
                <c:pt idx="41">
                  <c:v>0.94956524341350956</c:v>
                </c:pt>
                <c:pt idx="42">
                  <c:v>0.96320213027727675</c:v>
                </c:pt>
                <c:pt idx="43">
                  <c:v>0.96541242770831881</c:v>
                </c:pt>
                <c:pt idx="44">
                  <c:v>0.98143971201082536</c:v>
                </c:pt>
                <c:pt idx="45">
                  <c:v>1.0469522667232616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0.79899875289793265</c:v>
                </c:pt>
                <c:pt idx="1">
                  <c:v>0.84097748330576094</c:v>
                </c:pt>
                <c:pt idx="2">
                  <c:v>0.85472584885086944</c:v>
                </c:pt>
                <c:pt idx="3">
                  <c:v>0.82972030086892046</c:v>
                </c:pt>
                <c:pt idx="4">
                  <c:v>0.82550249144559296</c:v>
                </c:pt>
                <c:pt idx="5">
                  <c:v>0.85792463215769244</c:v>
                </c:pt>
                <c:pt idx="6">
                  <c:v>0.87846016399033289</c:v>
                </c:pt>
                <c:pt idx="7">
                  <c:v>0.71490556391656235</c:v>
                </c:pt>
                <c:pt idx="8">
                  <c:v>0.73134103265462336</c:v>
                </c:pt>
                <c:pt idx="9">
                  <c:v>0.7784454471537513</c:v>
                </c:pt>
                <c:pt idx="10">
                  <c:v>0.8587347732197802</c:v>
                </c:pt>
                <c:pt idx="11">
                  <c:v>0.89522400896599308</c:v>
                </c:pt>
                <c:pt idx="12">
                  <c:v>0.75077364633284438</c:v>
                </c:pt>
                <c:pt idx="13">
                  <c:v>0.8969959570908097</c:v>
                </c:pt>
                <c:pt idx="14">
                  <c:v>0.96711860611194789</c:v>
                </c:pt>
                <c:pt idx="15">
                  <c:v>0.78074790814356454</c:v>
                </c:pt>
                <c:pt idx="16">
                  <c:v>1.0559419168508222</c:v>
                </c:pt>
                <c:pt idx="17">
                  <c:v>1.920276234531122</c:v>
                </c:pt>
                <c:pt idx="18">
                  <c:v>4.1327616272971239</c:v>
                </c:pt>
                <c:pt idx="19">
                  <c:v>0.76330976055210809</c:v>
                </c:pt>
                <c:pt idx="20">
                  <c:v>2.2650106309640918</c:v>
                </c:pt>
                <c:pt idx="21">
                  <c:v>0.75963039340684979</c:v>
                </c:pt>
                <c:pt idx="22">
                  <c:v>0.86024121595259484</c:v>
                </c:pt>
                <c:pt idx="23">
                  <c:v>1.1123100971363271</c:v>
                </c:pt>
                <c:pt idx="24">
                  <c:v>2.6273841567649621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0.95054635593682602</c:v>
                </c:pt>
                <c:pt idx="1">
                  <c:v>0.95180571784906054</c:v>
                </c:pt>
                <c:pt idx="2">
                  <c:v>0.95221816881541388</c:v>
                </c:pt>
                <c:pt idx="3">
                  <c:v>0.95146800237595563</c:v>
                </c:pt>
                <c:pt idx="4">
                  <c:v>0.95134146809325559</c:v>
                </c:pt>
                <c:pt idx="5">
                  <c:v>0.9523141323146187</c:v>
                </c:pt>
                <c:pt idx="6">
                  <c:v>0.95293019826959791</c:v>
                </c:pt>
                <c:pt idx="7">
                  <c:v>0.94802356026738477</c:v>
                </c:pt>
                <c:pt idx="8">
                  <c:v>0.94851662432952666</c:v>
                </c:pt>
                <c:pt idx="9">
                  <c:v>0.94992975676450053</c:v>
                </c:pt>
                <c:pt idx="10">
                  <c:v>0.95233843654648154</c:v>
                </c:pt>
                <c:pt idx="11">
                  <c:v>0.95343311361886784</c:v>
                </c:pt>
                <c:pt idx="12">
                  <c:v>0.94909960273987326</c:v>
                </c:pt>
                <c:pt idx="13">
                  <c:v>0.95348627206261238</c:v>
                </c:pt>
                <c:pt idx="14">
                  <c:v>0.97905542321041861</c:v>
                </c:pt>
                <c:pt idx="15">
                  <c:v>0.94999883059419488</c:v>
                </c:pt>
                <c:pt idx="16">
                  <c:v>1.0128082812911907</c:v>
                </c:pt>
                <c:pt idx="17">
                  <c:v>1.3412553220097048</c:v>
                </c:pt>
                <c:pt idx="18">
                  <c:v>2.1819997712607853</c:v>
                </c:pt>
                <c:pt idx="19">
                  <c:v>0.94947568616645128</c:v>
                </c:pt>
                <c:pt idx="20">
                  <c:v>1.4722543926542331</c:v>
                </c:pt>
                <c:pt idx="21">
                  <c:v>0.94936530515209339</c:v>
                </c:pt>
                <c:pt idx="22">
                  <c:v>0.95238362982846569</c:v>
                </c:pt>
                <c:pt idx="23">
                  <c:v>1.0342281897996828</c:v>
                </c:pt>
                <c:pt idx="24">
                  <c:v>1.6099563324585644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1.0423242485625281</c:v>
                </c:pt>
                <c:pt idx="1">
                  <c:v>0.97110616263383576</c:v>
                </c:pt>
                <c:pt idx="2">
                  <c:v>0.94936082860840476</c:v>
                </c:pt>
                <c:pt idx="3">
                  <c:v>0.88645752732630378</c:v>
                </c:pt>
                <c:pt idx="4">
                  <c:v>0.99444516774491787</c:v>
                </c:pt>
                <c:pt idx="5">
                  <c:v>1.0801376237647962</c:v>
                </c:pt>
                <c:pt idx="6">
                  <c:v>0.92229671094243348</c:v>
                </c:pt>
                <c:pt idx="7">
                  <c:v>1.1038004738759253</c:v>
                </c:pt>
                <c:pt idx="8">
                  <c:v>1.1061682446859722</c:v>
                </c:pt>
                <c:pt idx="9">
                  <c:v>1.3629967089031845</c:v>
                </c:pt>
                <c:pt idx="10">
                  <c:v>3.1268887725826708</c:v>
                </c:pt>
                <c:pt idx="11">
                  <c:v>1.4965112936265585</c:v>
                </c:pt>
                <c:pt idx="12">
                  <c:v>0.94815423983865244</c:v>
                </c:pt>
                <c:pt idx="13">
                  <c:v>1.0028301352014235</c:v>
                </c:pt>
                <c:pt idx="14">
                  <c:v>0.98534849881015429</c:v>
                </c:pt>
                <c:pt idx="15">
                  <c:v>0.94271843223977314</c:v>
                </c:pt>
                <c:pt idx="16">
                  <c:v>1.8475807427892383</c:v>
                </c:pt>
                <c:pt idx="17">
                  <c:v>0.93935280126909348</c:v>
                </c:pt>
                <c:pt idx="18">
                  <c:v>0.87926449770559767</c:v>
                </c:pt>
                <c:pt idx="19">
                  <c:v>1.1137662563725959</c:v>
                </c:pt>
                <c:pt idx="20">
                  <c:v>3.9506654509314818</c:v>
                </c:pt>
                <c:pt idx="21">
                  <c:v>0.826455597837082</c:v>
                </c:pt>
                <c:pt idx="22">
                  <c:v>0.89185032529280495</c:v>
                </c:pt>
                <c:pt idx="23">
                  <c:v>1.207921505901713</c:v>
                </c:pt>
                <c:pt idx="24">
                  <c:v>0.91358719713769165</c:v>
                </c:pt>
                <c:pt idx="25">
                  <c:v>1.5061573929030969</c:v>
                </c:pt>
                <c:pt idx="26">
                  <c:v>1.1083996587875555</c:v>
                </c:pt>
                <c:pt idx="27">
                  <c:v>1.1592332625960715</c:v>
                </c:pt>
                <c:pt idx="28">
                  <c:v>0.98182731827718195</c:v>
                </c:pt>
                <c:pt idx="29">
                  <c:v>1.2628160886603799</c:v>
                </c:pt>
                <c:pt idx="30">
                  <c:v>1.2422794944050282</c:v>
                </c:pt>
                <c:pt idx="31">
                  <c:v>0.90883413759713794</c:v>
                </c:pt>
                <c:pt idx="32">
                  <c:v>2.2721408641081875</c:v>
                </c:pt>
                <c:pt idx="33">
                  <c:v>1.4178531404378993</c:v>
                </c:pt>
                <c:pt idx="34">
                  <c:v>1.3269405039282929</c:v>
                </c:pt>
                <c:pt idx="35">
                  <c:v>1.3397830201375984</c:v>
                </c:pt>
                <c:pt idx="36">
                  <c:v>0.9137961277336335</c:v>
                </c:pt>
                <c:pt idx="37">
                  <c:v>0.89671736600134189</c:v>
                </c:pt>
                <c:pt idx="38">
                  <c:v>0.96391409633284575</c:v>
                </c:pt>
                <c:pt idx="39">
                  <c:v>1.2487152217531752</c:v>
                </c:pt>
                <c:pt idx="40">
                  <c:v>0.87509453638623258</c:v>
                </c:pt>
                <c:pt idx="41">
                  <c:v>0.84826988558378336</c:v>
                </c:pt>
                <c:pt idx="42">
                  <c:v>0.84502925308569243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1.007633567341639</c:v>
                </c:pt>
                <c:pt idx="1">
                  <c:v>0.98057069468873603</c:v>
                </c:pt>
                <c:pt idx="2">
                  <c:v>0.9723074677590724</c:v>
                </c:pt>
                <c:pt idx="3">
                  <c:v>0.95317011916967709</c:v>
                </c:pt>
                <c:pt idx="4">
                  <c:v>0.9894395166309472</c:v>
                </c:pt>
                <c:pt idx="5">
                  <c:v>1.0220026499185011</c:v>
                </c:pt>
                <c:pt idx="6">
                  <c:v>0.96202310304600325</c:v>
                </c:pt>
                <c:pt idx="7">
                  <c:v>1.03099453296073</c:v>
                </c:pt>
                <c:pt idx="8">
                  <c:v>1.0318942858685478</c:v>
                </c:pt>
                <c:pt idx="9">
                  <c:v>1.1294891022710887</c:v>
                </c:pt>
                <c:pt idx="10">
                  <c:v>1.7997680864692935</c:v>
                </c:pt>
                <c:pt idx="11">
                  <c:v>1.1802246444659708</c:v>
                </c:pt>
                <c:pt idx="12">
                  <c:v>0.97184896402656651</c:v>
                </c:pt>
                <c:pt idx="13">
                  <c:v>0.99262580426441938</c:v>
                </c:pt>
                <c:pt idx="14">
                  <c:v>0.98598278243573723</c:v>
                </c:pt>
                <c:pt idx="15">
                  <c:v>0.96978335713899233</c:v>
                </c:pt>
                <c:pt idx="16">
                  <c:v>1.3136310351477891</c:v>
                </c:pt>
                <c:pt idx="17">
                  <c:v>0.96850441737013404</c:v>
                </c:pt>
                <c:pt idx="18">
                  <c:v>0.95295432828105608</c:v>
                </c:pt>
                <c:pt idx="19">
                  <c:v>1.034781530309465</c:v>
                </c:pt>
                <c:pt idx="20">
                  <c:v>2.1128032242418415</c:v>
                </c:pt>
                <c:pt idx="21">
                  <c:v>0.95137006128500023</c:v>
                </c:pt>
                <c:pt idx="22">
                  <c:v>0.95333190310867189</c:v>
                </c:pt>
                <c:pt idx="23">
                  <c:v>1.0705605251305295</c:v>
                </c:pt>
                <c:pt idx="24">
                  <c:v>0.95871348780020138</c:v>
                </c:pt>
                <c:pt idx="25">
                  <c:v>1.1838901621910554</c:v>
                </c:pt>
                <c:pt idx="26">
                  <c:v>1.0327422232271497</c:v>
                </c:pt>
                <c:pt idx="27">
                  <c:v>1.0520589926743857</c:v>
                </c:pt>
                <c:pt idx="28">
                  <c:v>0.98464473383320783</c:v>
                </c:pt>
                <c:pt idx="29">
                  <c:v>1.0914204665788227</c:v>
                </c:pt>
                <c:pt idx="30">
                  <c:v>1.0836165607617891</c:v>
                </c:pt>
                <c:pt idx="31">
                  <c:v>0.95690732517479093</c:v>
                </c:pt>
                <c:pt idx="32">
                  <c:v>1.4749638812489898</c:v>
                </c:pt>
                <c:pt idx="33">
                  <c:v>1.1503345462542802</c:v>
                </c:pt>
                <c:pt idx="34">
                  <c:v>1.1157877443806294</c:v>
                </c:pt>
                <c:pt idx="35">
                  <c:v>1.1206679005401659</c:v>
                </c:pt>
                <c:pt idx="36">
                  <c:v>0.9587928814266593</c:v>
                </c:pt>
                <c:pt idx="37">
                  <c:v>0.95347791432992812</c:v>
                </c:pt>
                <c:pt idx="38">
                  <c:v>0.97783770949435989</c:v>
                </c:pt>
                <c:pt idx="39">
                  <c:v>1.0860621371540851</c:v>
                </c:pt>
                <c:pt idx="40">
                  <c:v>0.95282922944147486</c:v>
                </c:pt>
                <c:pt idx="41">
                  <c:v>0.95202448991740141</c:v>
                </c:pt>
                <c:pt idx="42">
                  <c:v>0.95192727094245877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0.99794637244036355</c:v>
                </c:pt>
                <c:pt idx="1">
                  <c:v>0.78737616659039367</c:v>
                </c:pt>
                <c:pt idx="2">
                  <c:v>0.84357218774601339</c:v>
                </c:pt>
                <c:pt idx="3">
                  <c:v>2.4267776826408749</c:v>
                </c:pt>
                <c:pt idx="4">
                  <c:v>0.95575091789056521</c:v>
                </c:pt>
                <c:pt idx="5">
                  <c:v>0.82720579069447941</c:v>
                </c:pt>
                <c:pt idx="6">
                  <c:v>0.94008619094096568</c:v>
                </c:pt>
                <c:pt idx="7">
                  <c:v>0.85420905686368465</c:v>
                </c:pt>
                <c:pt idx="8">
                  <c:v>0.750673341426222</c:v>
                </c:pt>
                <c:pt idx="9">
                  <c:v>0.77401096782667078</c:v>
                </c:pt>
                <c:pt idx="10">
                  <c:v>0.82543472219068881</c:v>
                </c:pt>
                <c:pt idx="11">
                  <c:v>0.82171473118956462</c:v>
                </c:pt>
                <c:pt idx="12">
                  <c:v>0.93320065990319212</c:v>
                </c:pt>
                <c:pt idx="13">
                  <c:v>0.87349004991765589</c:v>
                </c:pt>
                <c:pt idx="14">
                  <c:v>2.3319728064346381</c:v>
                </c:pt>
                <c:pt idx="15">
                  <c:v>0.88745357606863051</c:v>
                </c:pt>
                <c:pt idx="16">
                  <c:v>0.83295782468276225</c:v>
                </c:pt>
                <c:pt idx="17">
                  <c:v>0.76534401892690551</c:v>
                </c:pt>
                <c:pt idx="18">
                  <c:v>0.82247213176194434</c:v>
                </c:pt>
                <c:pt idx="19">
                  <c:v>0.7909368809366546</c:v>
                </c:pt>
                <c:pt idx="20">
                  <c:v>0.76506270459445747</c:v>
                </c:pt>
                <c:pt idx="21">
                  <c:v>0.90396499018894672</c:v>
                </c:pt>
                <c:pt idx="22">
                  <c:v>1.3244666649123833</c:v>
                </c:pt>
                <c:pt idx="23">
                  <c:v>1.8205185257100576</c:v>
                </c:pt>
                <c:pt idx="24">
                  <c:v>0.94000617942586484</c:v>
                </c:pt>
                <c:pt idx="25">
                  <c:v>0.75521305603311151</c:v>
                </c:pt>
                <c:pt idx="26">
                  <c:v>0.8038760451379332</c:v>
                </c:pt>
                <c:pt idx="27">
                  <c:v>0.93023116207133105</c:v>
                </c:pt>
                <c:pt idx="28">
                  <c:v>0.87945715056437967</c:v>
                </c:pt>
                <c:pt idx="29">
                  <c:v>0.80970756170656344</c:v>
                </c:pt>
                <c:pt idx="30">
                  <c:v>0.75714281335136391</c:v>
                </c:pt>
                <c:pt idx="31">
                  <c:v>0.86454678036490873</c:v>
                </c:pt>
                <c:pt idx="32">
                  <c:v>0.91769118273773265</c:v>
                </c:pt>
                <c:pt idx="33">
                  <c:v>0.85938661922638115</c:v>
                </c:pt>
                <c:pt idx="34">
                  <c:v>0.87764018033689706</c:v>
                </c:pt>
                <c:pt idx="35">
                  <c:v>0.80688554333545226</c:v>
                </c:pt>
                <c:pt idx="36">
                  <c:v>0.96294971824891262</c:v>
                </c:pt>
                <c:pt idx="37">
                  <c:v>0.9000178585596792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0.99076997441521664</c:v>
                </c:pt>
                <c:pt idx="1">
                  <c:v>0.95019767834759972</c:v>
                </c:pt>
                <c:pt idx="2">
                  <c:v>0.95188355898226829</c:v>
                </c:pt>
                <c:pt idx="3">
                  <c:v>1.5337258722914109</c:v>
                </c:pt>
                <c:pt idx="4">
                  <c:v>0.9747357016862932</c:v>
                </c:pt>
                <c:pt idx="5">
                  <c:v>0.95139256707072206</c:v>
                </c:pt>
                <c:pt idx="6">
                  <c:v>0.96878310544544544</c:v>
                </c:pt>
                <c:pt idx="7">
                  <c:v>0.95220266505579843</c:v>
                </c:pt>
                <c:pt idx="8">
                  <c:v>0.94909659359267451</c:v>
                </c:pt>
                <c:pt idx="9">
                  <c:v>0.94979672238468793</c:v>
                </c:pt>
                <c:pt idx="10">
                  <c:v>0.95133943501560858</c:v>
                </c:pt>
                <c:pt idx="11">
                  <c:v>0.95122783528557497</c:v>
                </c:pt>
                <c:pt idx="12">
                  <c:v>0.96616660365109153</c:v>
                </c:pt>
                <c:pt idx="13">
                  <c:v>0.95278109484741758</c:v>
                </c:pt>
                <c:pt idx="14">
                  <c:v>1.497700019333041</c:v>
                </c:pt>
                <c:pt idx="15">
                  <c:v>0.95320000063194676</c:v>
                </c:pt>
                <c:pt idx="16">
                  <c:v>0.95156512809037064</c:v>
                </c:pt>
                <c:pt idx="17">
                  <c:v>0.94953671391769501</c:v>
                </c:pt>
                <c:pt idx="18">
                  <c:v>0.9512505573027461</c:v>
                </c:pt>
                <c:pt idx="19">
                  <c:v>0.9503044997779877</c:v>
                </c:pt>
                <c:pt idx="20">
                  <c:v>0.94952827448772137</c:v>
                </c:pt>
                <c:pt idx="21">
                  <c:v>0.95505704915967848</c:v>
                </c:pt>
                <c:pt idx="22">
                  <c:v>1.1148476855545839</c:v>
                </c:pt>
                <c:pt idx="23">
                  <c:v>1.3033473926577008</c:v>
                </c:pt>
                <c:pt idx="24">
                  <c:v>0.96875270106970723</c:v>
                </c:pt>
                <c:pt idx="25">
                  <c:v>0.94923278503088127</c:v>
                </c:pt>
                <c:pt idx="26">
                  <c:v>0.95069267470402585</c:v>
                </c:pt>
                <c:pt idx="27">
                  <c:v>0.96503819447498429</c:v>
                </c:pt>
                <c:pt idx="28">
                  <c:v>0.95296010786681928</c:v>
                </c:pt>
                <c:pt idx="29">
                  <c:v>0.95086762020108484</c:v>
                </c:pt>
                <c:pt idx="30">
                  <c:v>0.94929067775042875</c:v>
                </c:pt>
                <c:pt idx="31">
                  <c:v>0.95251279676083533</c:v>
                </c:pt>
                <c:pt idx="32">
                  <c:v>0.960273002328217</c:v>
                </c:pt>
                <c:pt idx="33">
                  <c:v>0.95235799192667936</c:v>
                </c:pt>
                <c:pt idx="34">
                  <c:v>0.9529055987599947</c:v>
                </c:pt>
                <c:pt idx="35">
                  <c:v>0.95078295964995141</c:v>
                </c:pt>
                <c:pt idx="36">
                  <c:v>0.97747124582246536</c:v>
                </c:pt>
                <c:pt idx="37">
                  <c:v>0.95357692910667835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0.99823260395571201</c:v>
                </c:pt>
                <c:pt idx="1">
                  <c:v>0.91360043632491461</c:v>
                </c:pt>
                <c:pt idx="2">
                  <c:v>0.80902697017749414</c:v>
                </c:pt>
                <c:pt idx="3">
                  <c:v>0.85495355850629873</c:v>
                </c:pt>
                <c:pt idx="4">
                  <c:v>0.90932358449259421</c:v>
                </c:pt>
                <c:pt idx="5">
                  <c:v>0.90770325480592196</c:v>
                </c:pt>
                <c:pt idx="6">
                  <c:v>0.69165048135183183</c:v>
                </c:pt>
                <c:pt idx="7">
                  <c:v>1.1916427509500243</c:v>
                </c:pt>
                <c:pt idx="8">
                  <c:v>0.82715119701185102</c:v>
                </c:pt>
                <c:pt idx="9">
                  <c:v>0.96119833765475393</c:v>
                </c:pt>
                <c:pt idx="10">
                  <c:v>0.87512151449528974</c:v>
                </c:pt>
                <c:pt idx="11">
                  <c:v>0.85107111316111017</c:v>
                </c:pt>
                <c:pt idx="12">
                  <c:v>0.92184604720762264</c:v>
                </c:pt>
                <c:pt idx="13">
                  <c:v>0.80297554629503853</c:v>
                </c:pt>
                <c:pt idx="14">
                  <c:v>0.83627321305685487</c:v>
                </c:pt>
                <c:pt idx="15">
                  <c:v>0.8009327448967023</c:v>
                </c:pt>
                <c:pt idx="16">
                  <c:v>0.99296411673863549</c:v>
                </c:pt>
                <c:pt idx="17">
                  <c:v>0.94012988895205341</c:v>
                </c:pt>
                <c:pt idx="18">
                  <c:v>0.83952504070425815</c:v>
                </c:pt>
                <c:pt idx="19">
                  <c:v>0.84586936745532981</c:v>
                </c:pt>
                <c:pt idx="20">
                  <c:v>1.1540551179382375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0.99087874239104889</c:v>
                </c:pt>
                <c:pt idx="1">
                  <c:v>0.95871851869134606</c:v>
                </c:pt>
                <c:pt idx="2">
                  <c:v>0.95084720245521259</c:v>
                </c:pt>
                <c:pt idx="3">
                  <c:v>0.95222500010507671</c:v>
                </c:pt>
                <c:pt idx="4">
                  <c:v>0.95709331499506445</c:v>
                </c:pt>
                <c:pt idx="5">
                  <c:v>0.95647758971412888</c:v>
                </c:pt>
                <c:pt idx="6">
                  <c:v>0.94732590779044301</c:v>
                </c:pt>
                <c:pt idx="7">
                  <c:v>1.0643745982488877</c:v>
                </c:pt>
                <c:pt idx="8">
                  <c:v>0.95139092926024349</c:v>
                </c:pt>
                <c:pt idx="9">
                  <c:v>0.97680572119668507</c:v>
                </c:pt>
                <c:pt idx="10">
                  <c:v>0.9528300387847467</c:v>
                </c:pt>
                <c:pt idx="11">
                  <c:v>0.95210852674472113</c:v>
                </c:pt>
                <c:pt idx="12">
                  <c:v>0.96185185082677482</c:v>
                </c:pt>
                <c:pt idx="13">
                  <c:v>0.95066565973873884</c:v>
                </c:pt>
                <c:pt idx="14">
                  <c:v>0.95166458974159351</c:v>
                </c:pt>
                <c:pt idx="15">
                  <c:v>0.95060437569678879</c:v>
                </c:pt>
                <c:pt idx="16">
                  <c:v>0.98887671724856008</c:v>
                </c:pt>
                <c:pt idx="17">
                  <c:v>0.96879971068965898</c:v>
                </c:pt>
                <c:pt idx="18">
                  <c:v>0.95176214457101571</c:v>
                </c:pt>
                <c:pt idx="19">
                  <c:v>0.95195247437354769</c:v>
                </c:pt>
                <c:pt idx="20">
                  <c:v>1.0500912977044088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1.4611621336612868</c:v>
                </c:pt>
                <c:pt idx="1">
                  <c:v>1.1946711903562426</c:v>
                </c:pt>
                <c:pt idx="2">
                  <c:v>0.97099022791844558</c:v>
                </c:pt>
                <c:pt idx="3">
                  <c:v>1.0608552397518491</c:v>
                </c:pt>
                <c:pt idx="4">
                  <c:v>0.86013771850082621</c:v>
                </c:pt>
                <c:pt idx="5">
                  <c:v>0.98059638067870225</c:v>
                </c:pt>
                <c:pt idx="6">
                  <c:v>1.1294006560424039</c:v>
                </c:pt>
                <c:pt idx="7">
                  <c:v>0.90748052986463057</c:v>
                </c:pt>
                <c:pt idx="8">
                  <c:v>0.91586687266501077</c:v>
                </c:pt>
                <c:pt idx="9">
                  <c:v>0.83863085346045818</c:v>
                </c:pt>
                <c:pt idx="10">
                  <c:v>0.95531802287336787</c:v>
                </c:pt>
                <c:pt idx="11">
                  <c:v>0.95779591013265009</c:v>
                </c:pt>
                <c:pt idx="12">
                  <c:v>0.78399101609416844</c:v>
                </c:pt>
                <c:pt idx="13">
                  <c:v>0.84678837871909751</c:v>
                </c:pt>
                <c:pt idx="14">
                  <c:v>1.0505308393695607</c:v>
                </c:pt>
                <c:pt idx="15">
                  <c:v>1.0229976789336879</c:v>
                </c:pt>
                <c:pt idx="16">
                  <c:v>0.85861816715764827</c:v>
                </c:pt>
                <c:pt idx="17">
                  <c:v>0.80342886716168604</c:v>
                </c:pt>
                <c:pt idx="18">
                  <c:v>0.81364397221752094</c:v>
                </c:pt>
                <c:pt idx="19">
                  <c:v>0.80827611398790111</c:v>
                </c:pt>
                <c:pt idx="20">
                  <c:v>0.75209813501228306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1.1667919636791673</c:v>
                </c:pt>
                <c:pt idx="1">
                  <c:v>1.0655254052232508</c:v>
                </c:pt>
                <c:pt idx="2">
                  <c:v>0.98052663949688801</c:v>
                </c:pt>
                <c:pt idx="3">
                  <c:v>1.0146753439935809</c:v>
                </c:pt>
                <c:pt idx="4">
                  <c:v>0.95238052490491287</c:v>
                </c:pt>
                <c:pt idx="5">
                  <c:v>0.98417697754578548</c:v>
                </c:pt>
                <c:pt idx="6">
                  <c:v>1.0407226021839919</c:v>
                </c:pt>
                <c:pt idx="7">
                  <c:v>0.95639295423643811</c:v>
                </c:pt>
                <c:pt idx="8">
                  <c:v>0.95957976450058258</c:v>
                </c:pt>
                <c:pt idx="9">
                  <c:v>0.95173531895370167</c:v>
                </c:pt>
                <c:pt idx="10">
                  <c:v>0.97457120157975841</c:v>
                </c:pt>
                <c:pt idx="11">
                  <c:v>0.97551279873828556</c:v>
                </c:pt>
                <c:pt idx="12">
                  <c:v>0.9500961238327128</c:v>
                </c:pt>
                <c:pt idx="13">
                  <c:v>0.95198004471146092</c:v>
                </c:pt>
                <c:pt idx="14">
                  <c:v>1.0107520718483116</c:v>
                </c:pt>
                <c:pt idx="15">
                  <c:v>1.0002894708826799</c:v>
                </c:pt>
                <c:pt idx="16">
                  <c:v>0.95233493836461725</c:v>
                </c:pt>
                <c:pt idx="17">
                  <c:v>0.95067925936473852</c:v>
                </c:pt>
                <c:pt idx="18">
                  <c:v>0.9509857125164134</c:v>
                </c:pt>
                <c:pt idx="19">
                  <c:v>0.95082467676952498</c:v>
                </c:pt>
                <c:pt idx="20">
                  <c:v>0.94913933740025636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0.88399687197985111</c:v>
                </c:pt>
                <c:pt idx="1">
                  <c:v>1.0523599057364943</c:v>
                </c:pt>
                <c:pt idx="2">
                  <c:v>0.84832751426287423</c:v>
                </c:pt>
                <c:pt idx="3">
                  <c:v>0.98159428114349967</c:v>
                </c:pt>
                <c:pt idx="4">
                  <c:v>1.0301769823777827</c:v>
                </c:pt>
                <c:pt idx="5">
                  <c:v>0.89016663641745586</c:v>
                </c:pt>
                <c:pt idx="6">
                  <c:v>0.85510399084616195</c:v>
                </c:pt>
                <c:pt idx="7">
                  <c:v>0.9923182256888069</c:v>
                </c:pt>
                <c:pt idx="8">
                  <c:v>0.97352054700459345</c:v>
                </c:pt>
                <c:pt idx="9">
                  <c:v>1.0073290619719246</c:v>
                </c:pt>
                <c:pt idx="10">
                  <c:v>1.0571978334443326</c:v>
                </c:pt>
                <c:pt idx="11">
                  <c:v>1.1809226388758014</c:v>
                </c:pt>
                <c:pt idx="12">
                  <c:v>1.1661409689045716</c:v>
                </c:pt>
                <c:pt idx="13">
                  <c:v>1.5362045571210519</c:v>
                </c:pt>
                <c:pt idx="14">
                  <c:v>0.91134775909904897</c:v>
                </c:pt>
                <c:pt idx="15">
                  <c:v>0.922300336127308</c:v>
                </c:pt>
                <c:pt idx="16">
                  <c:v>1.079218387850684</c:v>
                </c:pt>
                <c:pt idx="17">
                  <c:v>1.6216065709325924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0.95309629950928354</c:v>
                </c:pt>
                <c:pt idx="1">
                  <c:v>1.0114471170677464</c:v>
                </c:pt>
                <c:pt idx="2">
                  <c:v>0.95202621877777405</c:v>
                </c:pt>
                <c:pt idx="3">
                  <c:v>0.98455617972240839</c:v>
                </c:pt>
                <c:pt idx="4">
                  <c:v>1.003017606191436</c:v>
                </c:pt>
                <c:pt idx="5">
                  <c:v>0.9532813924424115</c:v>
                </c:pt>
                <c:pt idx="6">
                  <c:v>0.95222951307527259</c:v>
                </c:pt>
                <c:pt idx="7">
                  <c:v>0.98863127864962519</c:v>
                </c:pt>
                <c:pt idx="8">
                  <c:v>0.98148816074962408</c:v>
                </c:pt>
                <c:pt idx="9">
                  <c:v>0.9943353964372097</c:v>
                </c:pt>
                <c:pt idx="10">
                  <c:v>1.0132855295967249</c:v>
                </c:pt>
                <c:pt idx="11">
                  <c:v>1.0603009556606828</c:v>
                </c:pt>
                <c:pt idx="12">
                  <c:v>1.0546839210716157</c:v>
                </c:pt>
                <c:pt idx="13">
                  <c:v>1.1953080845938779</c:v>
                </c:pt>
                <c:pt idx="14">
                  <c:v>0.95786250134551709</c:v>
                </c:pt>
                <c:pt idx="15">
                  <c:v>0.96202448061625556</c:v>
                </c:pt>
                <c:pt idx="16">
                  <c:v>1.0216533402711383</c:v>
                </c:pt>
                <c:pt idx="17">
                  <c:v>1.2277608498422636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0.91168790760923302</c:v>
                </c:pt>
                <c:pt idx="1">
                  <c:v>0.83598017314013706</c:v>
                </c:pt>
                <c:pt idx="2">
                  <c:v>0.88025980547029625</c:v>
                </c:pt>
                <c:pt idx="3">
                  <c:v>0.82525093791736359</c:v>
                </c:pt>
                <c:pt idx="4">
                  <c:v>0.89279066726722089</c:v>
                </c:pt>
                <c:pt idx="5">
                  <c:v>0.82500655789634858</c:v>
                </c:pt>
                <c:pt idx="6">
                  <c:v>0.76590717060017632</c:v>
                </c:pt>
                <c:pt idx="7">
                  <c:v>0.84924751815663524</c:v>
                </c:pt>
                <c:pt idx="8">
                  <c:v>0.74811025729443059</c:v>
                </c:pt>
                <c:pt idx="9">
                  <c:v>0.944820736283558</c:v>
                </c:pt>
                <c:pt idx="10">
                  <c:v>1.1236226210892437</c:v>
                </c:pt>
                <c:pt idx="11">
                  <c:v>1.597195050356562</c:v>
                </c:pt>
                <c:pt idx="12">
                  <c:v>0.93028397763478754</c:v>
                </c:pt>
                <c:pt idx="13">
                  <c:v>1.1374842836720047</c:v>
                </c:pt>
                <c:pt idx="14">
                  <c:v>1.1374168658380501</c:v>
                </c:pt>
                <c:pt idx="15">
                  <c:v>1.712298695232404</c:v>
                </c:pt>
                <c:pt idx="16">
                  <c:v>1.7042742372400417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0.95799175777938705</c:v>
                </c:pt>
                <c:pt idx="1">
                  <c:v>0.9516557985440921</c:v>
                </c:pt>
                <c:pt idx="2">
                  <c:v>0.95298418751399661</c:v>
                </c:pt>
                <c:pt idx="3">
                  <c:v>0.95133392148740892</c:v>
                </c:pt>
                <c:pt idx="4">
                  <c:v>0.9533601133679046</c:v>
                </c:pt>
                <c:pt idx="5">
                  <c:v>0.95132659008677822</c:v>
                </c:pt>
                <c:pt idx="6">
                  <c:v>0.94955360846789316</c:v>
                </c:pt>
                <c:pt idx="7">
                  <c:v>0.95205381889458707</c:v>
                </c:pt>
                <c:pt idx="8">
                  <c:v>0.94901970106872091</c:v>
                </c:pt>
                <c:pt idx="9">
                  <c:v>0.97058223267563049</c:v>
                </c:pt>
                <c:pt idx="10">
                  <c:v>1.038526948901791</c:v>
                </c:pt>
                <c:pt idx="11">
                  <c:v>1.2184844720233718</c:v>
                </c:pt>
                <c:pt idx="12">
                  <c:v>0.96505826438909781</c:v>
                </c:pt>
                <c:pt idx="13">
                  <c:v>1.0437943806832404</c:v>
                </c:pt>
                <c:pt idx="14">
                  <c:v>1.0437687619063374</c:v>
                </c:pt>
                <c:pt idx="15">
                  <c:v>1.2622238570761919</c:v>
                </c:pt>
                <c:pt idx="16">
                  <c:v>1.2591745630390943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0.90040675607330811</c:v>
                </c:pt>
                <c:pt idx="1">
                  <c:v>1.0573419781922171</c:v>
                </c:pt>
                <c:pt idx="2">
                  <c:v>0.9222327640154746</c:v>
                </c:pt>
                <c:pt idx="3">
                  <c:v>0.8772758717772009</c:v>
                </c:pt>
                <c:pt idx="4">
                  <c:v>0.78385175575735333</c:v>
                </c:pt>
                <c:pt idx="5">
                  <c:v>0.69185535645179841</c:v>
                </c:pt>
                <c:pt idx="6">
                  <c:v>0.76964185597647827</c:v>
                </c:pt>
                <c:pt idx="7">
                  <c:v>0.73928932798223079</c:v>
                </c:pt>
                <c:pt idx="8">
                  <c:v>0.9831665925387838</c:v>
                </c:pt>
                <c:pt idx="9">
                  <c:v>0.90620441237899318</c:v>
                </c:pt>
                <c:pt idx="10">
                  <c:v>0.87777247327329089</c:v>
                </c:pt>
                <c:pt idx="11">
                  <c:v>0.99916702114065881</c:v>
                </c:pt>
                <c:pt idx="12">
                  <c:v>0.81651951617914587</c:v>
                </c:pt>
                <c:pt idx="13">
                  <c:v>0.86490305775446785</c:v>
                </c:pt>
                <c:pt idx="14">
                  <c:v>0.85106609297091207</c:v>
                </c:pt>
                <c:pt idx="15">
                  <c:v>0.85108603003478811</c:v>
                </c:pt>
                <c:pt idx="16">
                  <c:v>0.73408040269815633</c:v>
                </c:pt>
                <c:pt idx="17">
                  <c:v>0.80821849181763217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0.95370492019573549</c:v>
                </c:pt>
                <c:pt idx="1">
                  <c:v>1.0133403046009211</c:v>
                </c:pt>
                <c:pt idx="2">
                  <c:v>0.96199880321375875</c:v>
                </c:pt>
                <c:pt idx="3">
                  <c:v>0.95289466950320401</c:v>
                </c:pt>
                <c:pt idx="4">
                  <c:v>0.95009194602260849</c:v>
                </c:pt>
                <c:pt idx="5">
                  <c:v>0.9473320540434419</c:v>
                </c:pt>
                <c:pt idx="6">
                  <c:v>0.94966564902918227</c:v>
                </c:pt>
                <c:pt idx="7">
                  <c:v>0.9487550731893547</c:v>
                </c:pt>
                <c:pt idx="8">
                  <c:v>0.98515365805261612</c:v>
                </c:pt>
                <c:pt idx="9">
                  <c:v>0.95590802959189591</c:v>
                </c:pt>
                <c:pt idx="10">
                  <c:v>0.95290956754808664</c:v>
                </c:pt>
                <c:pt idx="11">
                  <c:v>0.99123382092132895</c:v>
                </c:pt>
                <c:pt idx="12">
                  <c:v>0.95107197883526251</c:v>
                </c:pt>
                <c:pt idx="13">
                  <c:v>0.95252348508252183</c:v>
                </c:pt>
                <c:pt idx="14">
                  <c:v>0.95210837613901522</c:v>
                </c:pt>
                <c:pt idx="15">
                  <c:v>0.95210897425093155</c:v>
                </c:pt>
                <c:pt idx="16">
                  <c:v>0.94859880543083264</c:v>
                </c:pt>
                <c:pt idx="17">
                  <c:v>0.95082294810441681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6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6958" cy="6082229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siskyen.sharepoint.com/sites/msteams_9bb418/Shared%20Documents/Gammel%20L/Kommune&#248;konomi/Skatt%20oppdatering/2025/skatteutjevn_komm_2025.xlsx" TargetMode="External"/><Relationship Id="rId1" Type="http://schemas.openxmlformats.org/officeDocument/2006/relationships/externalLinkPath" Target="/sites/msteams_9bb418/Shared%20Documents/Gammel%20L/Kommune&#248;konomi/Skatt%20oppdatering/2025/skatteutjevn_komm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25"/>
      <sheetName val="feb25"/>
      <sheetName val="mars25"/>
      <sheetName val="april25"/>
      <sheetName val="mai25"/>
      <sheetName val="juni25"/>
      <sheetName val="juli25"/>
      <sheetName val="aug25"/>
      <sheetName val="sep25"/>
      <sheetName val="okt25"/>
      <sheetName val="nov25"/>
      <sheetName val="des25"/>
      <sheetName val="Ark1"/>
      <sheetName val="Oppsummeringsark"/>
    </sheetNames>
    <sheetDataSet>
      <sheetData sheetId="0"/>
      <sheetData sheetId="1"/>
      <sheetData sheetId="2"/>
      <sheetData sheetId="3">
        <row r="7">
          <cell r="B7">
            <v>301</v>
          </cell>
          <cell r="Q7">
            <v>-17222.586622122442</v>
          </cell>
          <cell r="U7">
            <v>10917126</v>
          </cell>
          <cell r="V7">
            <v>15211.054604227334</v>
          </cell>
        </row>
        <row r="8">
          <cell r="B8">
            <v>1101</v>
          </cell>
          <cell r="Q8">
            <v>588.75903310119793</v>
          </cell>
          <cell r="U8">
            <v>168002</v>
          </cell>
          <cell r="V8">
            <v>11037.513960974969</v>
          </cell>
        </row>
        <row r="9">
          <cell r="B9">
            <v>1103</v>
          </cell>
          <cell r="Q9">
            <v>5403.3427347155521</v>
          </cell>
          <cell r="U9">
            <v>2155019</v>
          </cell>
          <cell r="V9">
            <v>14458.556974934249</v>
          </cell>
        </row>
        <row r="10">
          <cell r="B10">
            <v>1106</v>
          </cell>
          <cell r="Q10">
            <v>3455.9369256223472</v>
          </cell>
          <cell r="U10">
            <v>442264</v>
          </cell>
          <cell r="V10">
            <v>11549.775410007313</v>
          </cell>
        </row>
        <row r="11">
          <cell r="B11">
            <v>1108</v>
          </cell>
          <cell r="Q11">
            <v>-282.81875755723013</v>
          </cell>
          <cell r="U11">
            <v>965491</v>
          </cell>
          <cell r="V11">
            <v>11534.861771522783</v>
          </cell>
        </row>
        <row r="12">
          <cell r="B12">
            <v>1111</v>
          </cell>
          <cell r="Q12">
            <v>136.68498469058386</v>
          </cell>
          <cell r="U12">
            <v>32311</v>
          </cell>
          <cell r="V12">
            <v>9653.7197490289818</v>
          </cell>
        </row>
        <row r="13">
          <cell r="B13">
            <v>1112</v>
          </cell>
          <cell r="Q13">
            <v>-133.38338323743028</v>
          </cell>
          <cell r="U13">
            <v>32468</v>
          </cell>
          <cell r="V13">
            <v>10064.476131432115</v>
          </cell>
        </row>
        <row r="14">
          <cell r="B14">
            <v>1114</v>
          </cell>
          <cell r="Q14">
            <v>226.56015449125721</v>
          </cell>
          <cell r="U14">
            <v>28090</v>
          </cell>
          <cell r="V14">
            <v>9713.0013831258639</v>
          </cell>
        </row>
        <row r="15">
          <cell r="B15">
            <v>1119</v>
          </cell>
          <cell r="Q15">
            <v>2036.0574036742801</v>
          </cell>
          <cell r="U15">
            <v>183087</v>
          </cell>
          <cell r="V15">
            <v>9234.2260553790293</v>
          </cell>
        </row>
        <row r="16">
          <cell r="B16">
            <v>1120</v>
          </cell>
          <cell r="Q16">
            <v>1912.2365798557585</v>
          </cell>
          <cell r="U16">
            <v>220307</v>
          </cell>
          <cell r="V16">
            <v>10541.004784688996</v>
          </cell>
        </row>
        <row r="17">
          <cell r="B17">
            <v>1121</v>
          </cell>
          <cell r="Q17">
            <v>1530.5297762745374</v>
          </cell>
          <cell r="U17">
            <v>217768</v>
          </cell>
          <cell r="V17">
            <v>10937.619286790557</v>
          </cell>
        </row>
        <row r="18">
          <cell r="B18">
            <v>1122</v>
          </cell>
          <cell r="Q18">
            <v>420.75161022877546</v>
          </cell>
          <cell r="U18">
            <v>121072</v>
          </cell>
          <cell r="V18">
            <v>9793.8844847112123</v>
          </cell>
        </row>
        <row r="19">
          <cell r="B19">
            <v>1124</v>
          </cell>
          <cell r="Q19">
            <v>864.88933411381731</v>
          </cell>
          <cell r="U19">
            <v>412701</v>
          </cell>
          <cell r="V19">
            <v>14387.345302422869</v>
          </cell>
        </row>
        <row r="20">
          <cell r="B20">
            <v>1127</v>
          </cell>
          <cell r="Q20">
            <v>1066.305469621384</v>
          </cell>
          <cell r="U20">
            <v>144057</v>
          </cell>
          <cell r="V20">
            <v>12268.523249872253</v>
          </cell>
        </row>
        <row r="21">
          <cell r="B21">
            <v>1130</v>
          </cell>
          <cell r="Q21">
            <v>1637.7458705637309</v>
          </cell>
          <cell r="U21">
            <v>134056</v>
          </cell>
          <cell r="V21">
            <v>9782.9672334525294</v>
          </cell>
        </row>
        <row r="22">
          <cell r="B22">
            <v>1133</v>
          </cell>
          <cell r="Q22">
            <v>-6201.4833620979325</v>
          </cell>
          <cell r="U22">
            <v>47838</v>
          </cell>
          <cell r="V22">
            <v>18099.886492622019</v>
          </cell>
        </row>
        <row r="23">
          <cell r="B23">
            <v>1134</v>
          </cell>
          <cell r="Q23">
            <v>-14677.976696495243</v>
          </cell>
          <cell r="U23">
            <v>89218</v>
          </cell>
          <cell r="V23">
            <v>22941.115968115195</v>
          </cell>
        </row>
        <row r="24">
          <cell r="B24">
            <v>1135</v>
          </cell>
          <cell r="Q24">
            <v>-4943.4550860315067</v>
          </cell>
          <cell r="U24">
            <v>62455</v>
          </cell>
          <cell r="V24">
            <v>13660.323709536309</v>
          </cell>
        </row>
        <row r="25">
          <cell r="B25">
            <v>1144</v>
          </cell>
          <cell r="Q25">
            <v>52.198695861313354</v>
          </cell>
          <cell r="U25">
            <v>6149</v>
          </cell>
          <cell r="V25">
            <v>11303.308823529411</v>
          </cell>
        </row>
        <row r="26">
          <cell r="B26">
            <v>1145</v>
          </cell>
          <cell r="Q26">
            <v>138.46662351605738</v>
          </cell>
          <cell r="U26">
            <v>9811</v>
          </cell>
          <cell r="V26">
            <v>11110.985277463193</v>
          </cell>
        </row>
        <row r="27">
          <cell r="B27">
            <v>1146</v>
          </cell>
          <cell r="Q27">
            <v>1298.6147754654075</v>
          </cell>
          <cell r="U27">
            <v>117528</v>
          </cell>
          <cell r="V27">
            <v>10157.99481417459</v>
          </cell>
        </row>
        <row r="28">
          <cell r="B28">
            <v>1149</v>
          </cell>
          <cell r="Q28">
            <v>4442.9195072705479</v>
          </cell>
          <cell r="U28">
            <v>431306</v>
          </cell>
          <cell r="V28">
            <v>9959.497529210732</v>
          </cell>
        </row>
        <row r="29">
          <cell r="B29">
            <v>1151</v>
          </cell>
          <cell r="Q29">
            <v>50.179257898078752</v>
          </cell>
          <cell r="U29">
            <v>2741</v>
          </cell>
          <cell r="V29">
            <v>12748.837209302324</v>
          </cell>
        </row>
        <row r="30">
          <cell r="B30">
            <v>1160</v>
          </cell>
          <cell r="Q30">
            <v>208.67156625658208</v>
          </cell>
          <cell r="U30">
            <v>104707</v>
          </cell>
          <cell r="V30">
            <v>11714.813157305885</v>
          </cell>
        </row>
        <row r="31">
          <cell r="B31">
            <v>1505</v>
          </cell>
          <cell r="Q31">
            <v>3020.0682847111493</v>
          </cell>
          <cell r="U31">
            <v>244714</v>
          </cell>
          <cell r="V31">
            <v>10027.618423209309</v>
          </cell>
        </row>
        <row r="32">
          <cell r="B32">
            <v>1506</v>
          </cell>
          <cell r="Q32">
            <v>111.84787868197236</v>
          </cell>
          <cell r="U32">
            <v>364962</v>
          </cell>
          <cell r="V32">
            <v>11121.465138956606</v>
          </cell>
        </row>
        <row r="33">
          <cell r="B33">
            <v>1508</v>
          </cell>
          <cell r="Q33">
            <v>4556.8525988507363</v>
          </cell>
          <cell r="U33">
            <v>673043.45329192665</v>
          </cell>
          <cell r="V33">
            <v>11503.246565347667</v>
          </cell>
        </row>
        <row r="34">
          <cell r="B34">
            <v>1511</v>
          </cell>
          <cell r="Q34">
            <v>3.1734473426004115</v>
          </cell>
          <cell r="U34">
            <v>31890</v>
          </cell>
          <cell r="V34">
            <v>10538.664904163912</v>
          </cell>
        </row>
        <row r="35">
          <cell r="B35">
            <v>1514</v>
          </cell>
          <cell r="Q35">
            <v>48.894253372451885</v>
          </cell>
          <cell r="U35">
            <v>28161</v>
          </cell>
          <cell r="V35">
            <v>11550.861361771944</v>
          </cell>
        </row>
        <row r="36">
          <cell r="B36">
            <v>1515</v>
          </cell>
          <cell r="Q36">
            <v>666.51298653249069</v>
          </cell>
          <cell r="U36">
            <v>120312</v>
          </cell>
          <cell r="V36">
            <v>13415.700267618198</v>
          </cell>
        </row>
        <row r="37">
          <cell r="B37">
            <v>1516</v>
          </cell>
          <cell r="Q37">
            <v>260.81614512799797</v>
          </cell>
          <cell r="U37">
            <v>94768</v>
          </cell>
          <cell r="V37">
            <v>10694.955422638528</v>
          </cell>
        </row>
        <row r="38">
          <cell r="B38">
            <v>1517</v>
          </cell>
          <cell r="Q38">
            <v>1071.3624765807999</v>
          </cell>
          <cell r="U38">
            <v>48205</v>
          </cell>
          <cell r="V38">
            <v>9057.685080796693</v>
          </cell>
        </row>
        <row r="39">
          <cell r="B39">
            <v>1520</v>
          </cell>
          <cell r="Q39">
            <v>2121.2265843234709</v>
          </cell>
          <cell r="U39">
            <v>104487</v>
          </cell>
          <cell r="V39">
            <v>9535.225406096004</v>
          </cell>
        </row>
        <row r="40">
          <cell r="B40">
            <v>1525</v>
          </cell>
          <cell r="Q40">
            <v>506.44050503956419</v>
          </cell>
          <cell r="U40">
            <v>45871</v>
          </cell>
          <cell r="V40">
            <v>10549.908003679853</v>
          </cell>
        </row>
        <row r="41">
          <cell r="B41">
            <v>1528</v>
          </cell>
          <cell r="Q41">
            <v>1221.8235162415804</v>
          </cell>
          <cell r="U41">
            <v>67046</v>
          </cell>
          <cell r="V41">
            <v>8802.1530786398853</v>
          </cell>
        </row>
        <row r="42">
          <cell r="B42">
            <v>1531</v>
          </cell>
          <cell r="Q42">
            <v>1675.2897554421188</v>
          </cell>
          <cell r="U42">
            <v>94068</v>
          </cell>
          <cell r="V42">
            <v>9677.7777777777774</v>
          </cell>
        </row>
        <row r="43">
          <cell r="B43">
            <v>1532</v>
          </cell>
          <cell r="Q43">
            <v>541.02999787948147</v>
          </cell>
          <cell r="U43">
            <v>92787</v>
          </cell>
          <cell r="V43">
            <v>10676.216775975148</v>
          </cell>
        </row>
        <row r="44">
          <cell r="B44">
            <v>1535</v>
          </cell>
          <cell r="Q44">
            <v>743.65458846952288</v>
          </cell>
          <cell r="U44">
            <v>73350</v>
          </cell>
          <cell r="V44">
            <v>10263.047432489157</v>
          </cell>
        </row>
        <row r="45">
          <cell r="B45">
            <v>1539</v>
          </cell>
          <cell r="Q45">
            <v>-1469.731060670154</v>
          </cell>
          <cell r="U45">
            <v>74280</v>
          </cell>
          <cell r="V45">
            <v>10176.736539251951</v>
          </cell>
        </row>
        <row r="46">
          <cell r="B46">
            <v>1547</v>
          </cell>
          <cell r="Q46">
            <v>372.71424165381654</v>
          </cell>
          <cell r="U46">
            <v>39745</v>
          </cell>
          <cell r="V46">
            <v>10806.144643828167</v>
          </cell>
        </row>
        <row r="47">
          <cell r="B47">
            <v>1554</v>
          </cell>
          <cell r="Q47">
            <v>358.13499228244154</v>
          </cell>
          <cell r="U47">
            <v>61630</v>
          </cell>
          <cell r="V47">
            <v>10349.286314021831</v>
          </cell>
        </row>
        <row r="48">
          <cell r="B48">
            <v>1557</v>
          </cell>
          <cell r="Q48">
            <v>262.93982454526576</v>
          </cell>
          <cell r="U48">
            <v>23191</v>
          </cell>
          <cell r="V48">
            <v>8589.2592592592591</v>
          </cell>
        </row>
        <row r="49">
          <cell r="B49">
            <v>1560</v>
          </cell>
          <cell r="Q49">
            <v>668.50676887954251</v>
          </cell>
          <cell r="U49">
            <v>27060</v>
          </cell>
          <cell r="V49">
            <v>8898.3886879316015</v>
          </cell>
        </row>
        <row r="50">
          <cell r="B50">
            <v>1563</v>
          </cell>
          <cell r="Q50">
            <v>-3951.5362117010091</v>
          </cell>
          <cell r="U50">
            <v>87751</v>
          </cell>
          <cell r="V50">
            <v>12142.10599142106</v>
          </cell>
        </row>
        <row r="51">
          <cell r="B51">
            <v>1566</v>
          </cell>
          <cell r="Q51">
            <v>-2283.8742038240962</v>
          </cell>
          <cell r="U51">
            <v>59542</v>
          </cell>
          <cell r="V51">
            <v>10002.015790357802</v>
          </cell>
        </row>
        <row r="52">
          <cell r="B52">
            <v>1573</v>
          </cell>
          <cell r="Q52">
            <v>159.17581162688856</v>
          </cell>
          <cell r="U52">
            <v>22419</v>
          </cell>
          <cell r="V52">
            <v>10383.974062065772</v>
          </cell>
        </row>
        <row r="53">
          <cell r="B53">
            <v>1576</v>
          </cell>
          <cell r="Q53">
            <v>417.41419956718687</v>
          </cell>
          <cell r="U53">
            <v>33636</v>
          </cell>
          <cell r="V53">
            <v>9869.718309859154</v>
          </cell>
        </row>
        <row r="54">
          <cell r="B54">
            <v>1577</v>
          </cell>
          <cell r="Q54">
            <v>-162.465237439661</v>
          </cell>
          <cell r="U54">
            <v>98225</v>
          </cell>
          <cell r="V54">
            <v>8854.6831335076167</v>
          </cell>
        </row>
        <row r="55">
          <cell r="B55">
            <v>1578</v>
          </cell>
          <cell r="Q55">
            <v>-2562.810505564119</v>
          </cell>
          <cell r="U55">
            <v>31428</v>
          </cell>
          <cell r="V55">
            <v>12611.5569823435</v>
          </cell>
        </row>
        <row r="56">
          <cell r="B56">
            <v>1579</v>
          </cell>
          <cell r="Q56">
            <v>2134.4731456349218</v>
          </cell>
          <cell r="U56">
            <v>125393</v>
          </cell>
          <cell r="V56">
            <v>9331.9193272307803</v>
          </cell>
        </row>
        <row r="57">
          <cell r="B57">
            <v>1580</v>
          </cell>
          <cell r="Q57">
            <v>2496.8537975061254</v>
          </cell>
          <cell r="U57">
            <v>91608.544708073357</v>
          </cell>
          <cell r="V57">
            <v>9790.3756233914028</v>
          </cell>
        </row>
        <row r="58">
          <cell r="B58">
            <v>1804</v>
          </cell>
          <cell r="Q58">
            <v>4416.9130441211555</v>
          </cell>
          <cell r="U58">
            <v>600208</v>
          </cell>
          <cell r="V58">
            <v>11174.560619600834</v>
          </cell>
        </row>
        <row r="59">
          <cell r="B59">
            <v>1806</v>
          </cell>
          <cell r="Q59">
            <v>-2241.1080309796221</v>
          </cell>
          <cell r="U59">
            <v>231171</v>
          </cell>
          <cell r="V59">
            <v>10712.279888785913</v>
          </cell>
        </row>
        <row r="60">
          <cell r="B60">
            <v>1811</v>
          </cell>
          <cell r="Q60">
            <v>-1748.1008278711515</v>
          </cell>
          <cell r="U60">
            <v>15476</v>
          </cell>
          <cell r="V60">
            <v>11062.187276626162</v>
          </cell>
        </row>
        <row r="61">
          <cell r="B61">
            <v>1812</v>
          </cell>
          <cell r="Q61">
            <v>372.03098329951627</v>
          </cell>
          <cell r="U61">
            <v>17360</v>
          </cell>
          <cell r="V61">
            <v>8785.4251012145742</v>
          </cell>
        </row>
        <row r="62">
          <cell r="B62">
            <v>1813</v>
          </cell>
          <cell r="Q62">
            <v>1279.3068555339105</v>
          </cell>
          <cell r="U62">
            <v>80098</v>
          </cell>
          <cell r="V62">
            <v>10234.858165090722</v>
          </cell>
        </row>
        <row r="63">
          <cell r="B63">
            <v>1815</v>
          </cell>
          <cell r="Q63">
            <v>193.19580436711067</v>
          </cell>
          <cell r="U63">
            <v>10584</v>
          </cell>
          <cell r="V63">
            <v>8761.5894039735103</v>
          </cell>
        </row>
        <row r="64">
          <cell r="B64">
            <v>1816</v>
          </cell>
          <cell r="Q64">
            <v>72.021365412214664</v>
          </cell>
          <cell r="U64">
            <v>3879</v>
          </cell>
          <cell r="V64">
            <v>8081.2500000000009</v>
          </cell>
        </row>
        <row r="65">
          <cell r="B65">
            <v>1818</v>
          </cell>
          <cell r="Q65">
            <v>734.15513310825395</v>
          </cell>
          <cell r="U65">
            <v>19382</v>
          </cell>
          <cell r="V65">
            <v>10522.258414766558</v>
          </cell>
        </row>
        <row r="66">
          <cell r="B66">
            <v>1820</v>
          </cell>
          <cell r="Q66">
            <v>1596.2021123450595</v>
          </cell>
          <cell r="U66">
            <v>68936</v>
          </cell>
          <cell r="V66">
            <v>9289.3141086107007</v>
          </cell>
        </row>
        <row r="67">
          <cell r="B67">
            <v>1822</v>
          </cell>
          <cell r="Q67">
            <v>370.9646259156425</v>
          </cell>
          <cell r="U67">
            <v>19061</v>
          </cell>
          <cell r="V67">
            <v>8104.1666666666661</v>
          </cell>
        </row>
        <row r="68">
          <cell r="B68">
            <v>1824</v>
          </cell>
          <cell r="Q68">
            <v>-1170.825108660425</v>
          </cell>
          <cell r="U68">
            <v>126237</v>
          </cell>
          <cell r="V68">
            <v>9372.4107209146932</v>
          </cell>
        </row>
        <row r="69">
          <cell r="B69">
            <v>1825</v>
          </cell>
          <cell r="Q69">
            <v>-834.99127070289069</v>
          </cell>
          <cell r="U69">
            <v>13810</v>
          </cell>
          <cell r="V69">
            <v>9543.8838977194191</v>
          </cell>
        </row>
        <row r="70">
          <cell r="B70">
            <v>1826</v>
          </cell>
          <cell r="Q70">
            <v>-1315.1610648188039</v>
          </cell>
          <cell r="U70">
            <v>12299</v>
          </cell>
          <cell r="V70">
            <v>9578.6604361370719</v>
          </cell>
        </row>
        <row r="71">
          <cell r="B71">
            <v>1827</v>
          </cell>
          <cell r="Q71">
            <v>-163.16626435856642</v>
          </cell>
          <cell r="U71">
            <v>15088</v>
          </cell>
          <cell r="V71">
            <v>10573.23055360897</v>
          </cell>
        </row>
        <row r="72">
          <cell r="B72">
            <v>1828</v>
          </cell>
          <cell r="Q72">
            <v>146.63599314812791</v>
          </cell>
          <cell r="U72">
            <v>15588</v>
          </cell>
          <cell r="V72">
            <v>8621.6814159292026</v>
          </cell>
        </row>
        <row r="73">
          <cell r="B73">
            <v>1832</v>
          </cell>
          <cell r="Q73">
            <v>-10292.779208880722</v>
          </cell>
          <cell r="U73">
            <v>70907</v>
          </cell>
          <cell r="V73">
            <v>15809.810479375697</v>
          </cell>
        </row>
        <row r="74">
          <cell r="B74">
            <v>1833</v>
          </cell>
          <cell r="Q74">
            <v>-5967.016407725825</v>
          </cell>
          <cell r="U74">
            <v>279901</v>
          </cell>
          <cell r="V74">
            <v>10767.907978764331</v>
          </cell>
        </row>
        <row r="75">
          <cell r="B75">
            <v>1834</v>
          </cell>
          <cell r="Q75">
            <v>222.51140269796406</v>
          </cell>
          <cell r="U75">
            <v>28935</v>
          </cell>
          <cell r="V75">
            <v>15341.993637327678</v>
          </cell>
        </row>
        <row r="76">
          <cell r="B76">
            <v>1835</v>
          </cell>
          <cell r="Q76">
            <v>54.331460078983753</v>
          </cell>
          <cell r="U76">
            <v>4965</v>
          </cell>
          <cell r="V76">
            <v>11233.031674208143</v>
          </cell>
        </row>
        <row r="77">
          <cell r="B77">
            <v>1836</v>
          </cell>
          <cell r="Q77">
            <v>178.62166782589156</v>
          </cell>
          <cell r="U77">
            <v>10559</v>
          </cell>
          <cell r="V77">
            <v>9270.4126426690073</v>
          </cell>
        </row>
        <row r="78">
          <cell r="B78">
            <v>1837</v>
          </cell>
          <cell r="Q78">
            <v>-4453.6660358992058</v>
          </cell>
          <cell r="U78">
            <v>82526</v>
          </cell>
          <cell r="V78">
            <v>13353.721682847896</v>
          </cell>
        </row>
        <row r="79">
          <cell r="B79">
            <v>1838</v>
          </cell>
          <cell r="Q79">
            <v>-872.58749506980814</v>
          </cell>
          <cell r="U79">
            <v>22163</v>
          </cell>
          <cell r="V79">
            <v>11319.203268641471</v>
          </cell>
        </row>
        <row r="80">
          <cell r="B80">
            <v>1839</v>
          </cell>
          <cell r="Q80">
            <v>-1813.6416861102955</v>
          </cell>
          <cell r="U80">
            <v>14243</v>
          </cell>
          <cell r="V80">
            <v>13411.487758945386</v>
          </cell>
        </row>
        <row r="81">
          <cell r="B81">
            <v>1840</v>
          </cell>
          <cell r="Q81">
            <v>772.01651918659445</v>
          </cell>
          <cell r="U81">
            <v>41338</v>
          </cell>
          <cell r="V81">
            <v>8470.9016393442616</v>
          </cell>
        </row>
        <row r="82">
          <cell r="B82">
            <v>1841</v>
          </cell>
          <cell r="Q82">
            <v>-2774.3780475084668</v>
          </cell>
          <cell r="U82">
            <v>102456</v>
          </cell>
          <cell r="V82">
            <v>10425.969268342324</v>
          </cell>
        </row>
        <row r="83">
          <cell r="B83">
            <v>1845</v>
          </cell>
          <cell r="Q83">
            <v>-4443.901813966153</v>
          </cell>
          <cell r="U83">
            <v>32105</v>
          </cell>
          <cell r="V83">
            <v>17279.332615715823</v>
          </cell>
        </row>
        <row r="84">
          <cell r="B84">
            <v>1848</v>
          </cell>
          <cell r="Q84">
            <v>543.53513771769212</v>
          </cell>
          <cell r="U84">
            <v>24748</v>
          </cell>
          <cell r="V84">
            <v>9261.9760479041906</v>
          </cell>
        </row>
        <row r="85">
          <cell r="B85">
            <v>1851</v>
          </cell>
          <cell r="Q85">
            <v>427.57255810009929</v>
          </cell>
          <cell r="U85">
            <v>17779</v>
          </cell>
          <cell r="V85">
            <v>8630.5825242718438</v>
          </cell>
        </row>
        <row r="86">
          <cell r="B86">
            <v>1853</v>
          </cell>
          <cell r="Q86">
            <v>148.6985680054546</v>
          </cell>
          <cell r="U86">
            <v>12069</v>
          </cell>
          <cell r="V86">
            <v>9074.4360902255648</v>
          </cell>
        </row>
        <row r="87">
          <cell r="B87">
            <v>1856</v>
          </cell>
          <cell r="Q87">
            <v>-7.3402759570502667</v>
          </cell>
          <cell r="U87">
            <v>4724</v>
          </cell>
          <cell r="V87">
            <v>10269.565217391306</v>
          </cell>
        </row>
        <row r="88">
          <cell r="B88">
            <v>1857</v>
          </cell>
          <cell r="Q88">
            <v>43.83574929492778</v>
          </cell>
          <cell r="U88">
            <v>7621</v>
          </cell>
          <cell r="V88">
            <v>11158.125915080527</v>
          </cell>
        </row>
        <row r="89">
          <cell r="B89">
            <v>1859</v>
          </cell>
          <cell r="Q89">
            <v>-177.72666252795011</v>
          </cell>
          <cell r="U89">
            <v>12579</v>
          </cell>
          <cell r="V89">
            <v>10235.150528885273</v>
          </cell>
        </row>
        <row r="90">
          <cell r="B90">
            <v>1860</v>
          </cell>
          <cell r="Q90">
            <v>1111.7065834133355</v>
          </cell>
          <cell r="U90">
            <v>110726</v>
          </cell>
          <cell r="V90">
            <v>9529.7357776056469</v>
          </cell>
        </row>
        <row r="91">
          <cell r="B91">
            <v>1865</v>
          </cell>
          <cell r="Q91">
            <v>776.50812337013667</v>
          </cell>
          <cell r="U91">
            <v>100285</v>
          </cell>
          <cell r="V91">
            <v>10240.477892372102</v>
          </cell>
        </row>
        <row r="92">
          <cell r="B92">
            <v>1866</v>
          </cell>
          <cell r="Q92">
            <v>675.98288637724272</v>
          </cell>
          <cell r="U92">
            <v>88142</v>
          </cell>
          <cell r="V92">
            <v>10702.039825157843</v>
          </cell>
        </row>
        <row r="93">
          <cell r="B93">
            <v>1867</v>
          </cell>
          <cell r="Q93">
            <v>365.9000825772938</v>
          </cell>
          <cell r="U93">
            <v>28634</v>
          </cell>
          <cell r="V93">
            <v>10870.918754745635</v>
          </cell>
        </row>
        <row r="94">
          <cell r="B94">
            <v>1868</v>
          </cell>
          <cell r="Q94">
            <v>657.33686230138801</v>
          </cell>
          <cell r="U94">
            <v>47656</v>
          </cell>
          <cell r="V94">
            <v>10430.291092142701</v>
          </cell>
        </row>
        <row r="95">
          <cell r="B95">
            <v>1870</v>
          </cell>
          <cell r="Q95">
            <v>1514.334322055136</v>
          </cell>
          <cell r="U95">
            <v>106181</v>
          </cell>
          <cell r="V95">
            <v>10000.094179694857</v>
          </cell>
        </row>
        <row r="96">
          <cell r="B96">
            <v>1871</v>
          </cell>
          <cell r="Q96">
            <v>527.0386607054138</v>
          </cell>
          <cell r="U96">
            <v>44798</v>
          </cell>
          <cell r="V96">
            <v>9839.2268833735998</v>
          </cell>
        </row>
        <row r="97">
          <cell r="B97">
            <v>1874</v>
          </cell>
          <cell r="Q97">
            <v>-168.99621703576628</v>
          </cell>
          <cell r="U97">
            <v>12328</v>
          </cell>
          <cell r="V97">
            <v>12922.431865828092</v>
          </cell>
        </row>
        <row r="98">
          <cell r="B98">
            <v>1875</v>
          </cell>
          <cell r="Q98">
            <v>-503.74307601821283</v>
          </cell>
          <cell r="U98">
            <v>32148</v>
          </cell>
          <cell r="V98">
            <v>11780.139245144743</v>
          </cell>
        </row>
        <row r="99">
          <cell r="B99">
            <v>3101</v>
          </cell>
          <cell r="Q99">
            <v>5254.679925694727</v>
          </cell>
          <cell r="U99">
            <v>279953</v>
          </cell>
          <cell r="V99">
            <v>8766.3378738061692</v>
          </cell>
        </row>
        <row r="100">
          <cell r="B100">
            <v>3103</v>
          </cell>
          <cell r="Q100">
            <v>3297.6696244498598</v>
          </cell>
          <cell r="U100">
            <v>533946</v>
          </cell>
          <cell r="V100">
            <v>10258.131448002921</v>
          </cell>
        </row>
        <row r="101">
          <cell r="B101">
            <v>3105</v>
          </cell>
          <cell r="Q101">
            <v>5421.8963287768856</v>
          </cell>
          <cell r="U101">
            <v>532374</v>
          </cell>
          <cell r="V101">
            <v>8906.8946479061742</v>
          </cell>
        </row>
        <row r="102">
          <cell r="B102">
            <v>3107</v>
          </cell>
          <cell r="Q102">
            <v>13180.721312816182</v>
          </cell>
          <cell r="U102">
            <v>803147</v>
          </cell>
          <cell r="V102">
            <v>9423.2899213891815</v>
          </cell>
        </row>
        <row r="103">
          <cell r="B103">
            <v>3110</v>
          </cell>
          <cell r="Q103">
            <v>287.34882478858583</v>
          </cell>
          <cell r="U103">
            <v>55800</v>
          </cell>
          <cell r="V103">
            <v>11656.569876749529</v>
          </cell>
        </row>
        <row r="104">
          <cell r="B104">
            <v>3112</v>
          </cell>
          <cell r="Q104">
            <v>956.86025209760828</v>
          </cell>
          <cell r="U104">
            <v>75223</v>
          </cell>
          <cell r="V104">
            <v>9542.4330838513251</v>
          </cell>
        </row>
        <row r="105">
          <cell r="B105">
            <v>3114</v>
          </cell>
          <cell r="Q105">
            <v>581.75913546821357</v>
          </cell>
          <cell r="U105">
            <v>55757</v>
          </cell>
          <cell r="V105">
            <v>9073.5557363710341</v>
          </cell>
        </row>
        <row r="106">
          <cell r="B106">
            <v>3116</v>
          </cell>
          <cell r="Q106">
            <v>654.24306717173931</v>
          </cell>
          <cell r="U106">
            <v>36709</v>
          </cell>
          <cell r="V106">
            <v>9366.9303393722876</v>
          </cell>
        </row>
        <row r="107">
          <cell r="B107">
            <v>3118</v>
          </cell>
          <cell r="Q107">
            <v>-12704.22053735279</v>
          </cell>
          <cell r="U107">
            <v>452132</v>
          </cell>
          <cell r="V107">
            <v>9618.6018806109842</v>
          </cell>
        </row>
        <row r="108">
          <cell r="B108">
            <v>3120</v>
          </cell>
          <cell r="Q108">
            <v>1437.9977082339319</v>
          </cell>
          <cell r="U108">
            <v>75301</v>
          </cell>
          <cell r="V108">
            <v>8943.1116389548697</v>
          </cell>
        </row>
        <row r="109">
          <cell r="B109">
            <v>3122</v>
          </cell>
          <cell r="Q109">
            <v>596.21870336519896</v>
          </cell>
          <cell r="U109">
            <v>31478</v>
          </cell>
          <cell r="V109">
            <v>8605.2487698195728</v>
          </cell>
        </row>
        <row r="110">
          <cell r="B110">
            <v>3124</v>
          </cell>
          <cell r="Q110">
            <v>239.24931456348622</v>
          </cell>
          <cell r="U110">
            <v>12085</v>
          </cell>
          <cell r="V110">
            <v>8971.7891610987372</v>
          </cell>
        </row>
        <row r="111">
          <cell r="B111">
            <v>3201</v>
          </cell>
          <cell r="Q111">
            <v>-294.95328629540745</v>
          </cell>
          <cell r="U111">
            <v>2336967</v>
          </cell>
          <cell r="V111">
            <v>17850.207376967792</v>
          </cell>
        </row>
        <row r="112">
          <cell r="B112">
            <v>3203</v>
          </cell>
          <cell r="Q112">
            <v>161.17246402651654</v>
          </cell>
          <cell r="U112">
            <v>1433352</v>
          </cell>
          <cell r="V112">
            <v>14505.409097809037</v>
          </cell>
        </row>
        <row r="113">
          <cell r="B113">
            <v>3205</v>
          </cell>
          <cell r="Q113">
            <v>5679.6776720546295</v>
          </cell>
          <cell r="U113">
            <v>1039822</v>
          </cell>
          <cell r="V113">
            <v>11038.332926402056</v>
          </cell>
        </row>
        <row r="114">
          <cell r="B114">
            <v>3207</v>
          </cell>
          <cell r="Q114">
            <v>3954.9956209813681</v>
          </cell>
          <cell r="U114">
            <v>778207</v>
          </cell>
          <cell r="V114">
            <v>12243.6595342983</v>
          </cell>
        </row>
        <row r="115">
          <cell r="B115">
            <v>3209</v>
          </cell>
          <cell r="Q115">
            <v>6026.3907950357825</v>
          </cell>
          <cell r="U115">
            <v>428576</v>
          </cell>
          <cell r="V115">
            <v>9781.7136075227099</v>
          </cell>
        </row>
        <row r="116">
          <cell r="B116">
            <v>3212</v>
          </cell>
          <cell r="Q116">
            <v>1638.645345504327</v>
          </cell>
          <cell r="U116">
            <v>235574</v>
          </cell>
          <cell r="V116">
            <v>11479.654987573706</v>
          </cell>
        </row>
        <row r="117">
          <cell r="B117">
            <v>3214</v>
          </cell>
          <cell r="Q117">
            <v>-89.955869673216512</v>
          </cell>
          <cell r="U117">
            <v>219115</v>
          </cell>
          <cell r="V117">
            <v>13488.980546663382</v>
          </cell>
        </row>
        <row r="118">
          <cell r="B118">
            <v>3216</v>
          </cell>
          <cell r="Q118">
            <v>1749.5379058357375</v>
          </cell>
          <cell r="U118">
            <v>202880</v>
          </cell>
          <cell r="V118">
            <v>10407.838711332273</v>
          </cell>
        </row>
        <row r="119">
          <cell r="B119">
            <v>3218</v>
          </cell>
          <cell r="Q119">
            <v>1838.9848777634834</v>
          </cell>
          <cell r="U119">
            <v>227812</v>
          </cell>
          <cell r="V119">
            <v>10352.738014087707</v>
          </cell>
        </row>
        <row r="120">
          <cell r="B120">
            <v>3220</v>
          </cell>
          <cell r="Q120">
            <v>1651.1747428631006</v>
          </cell>
          <cell r="U120">
            <v>106921</v>
          </cell>
          <cell r="V120">
            <v>9312.0536491900366</v>
          </cell>
        </row>
        <row r="121">
          <cell r="B121">
            <v>3222</v>
          </cell>
          <cell r="Q121">
            <v>4035.6928352840114</v>
          </cell>
          <cell r="U121">
            <v>532324</v>
          </cell>
          <cell r="V121">
            <v>11046.816634846851</v>
          </cell>
        </row>
        <row r="122">
          <cell r="B122">
            <v>3224</v>
          </cell>
          <cell r="Q122">
            <v>1375.5008305608135</v>
          </cell>
          <cell r="U122">
            <v>216704</v>
          </cell>
          <cell r="V122">
            <v>10781.829941788148</v>
          </cell>
        </row>
        <row r="123">
          <cell r="B123">
            <v>3226</v>
          </cell>
          <cell r="Q123">
            <v>3039.9120556580529</v>
          </cell>
          <cell r="U123">
            <v>157235</v>
          </cell>
          <cell r="V123">
            <v>8707.2211762099887</v>
          </cell>
        </row>
        <row r="124">
          <cell r="B124">
            <v>3228</v>
          </cell>
          <cell r="Q124">
            <v>694.81952057000672</v>
          </cell>
          <cell r="U124">
            <v>230454</v>
          </cell>
          <cell r="V124">
            <v>9350.9433962264138</v>
          </cell>
        </row>
        <row r="125">
          <cell r="B125">
            <v>3230</v>
          </cell>
          <cell r="Q125">
            <v>248.34354430591793</v>
          </cell>
          <cell r="U125">
            <v>87122</v>
          </cell>
          <cell r="V125">
            <v>11776.426061097594</v>
          </cell>
        </row>
        <row r="126">
          <cell r="B126">
            <v>3232</v>
          </cell>
          <cell r="Q126">
            <v>1091.7884252613221</v>
          </cell>
          <cell r="U126">
            <v>297652</v>
          </cell>
          <cell r="V126">
            <v>11500.347732014527</v>
          </cell>
        </row>
        <row r="127">
          <cell r="B127">
            <v>3234</v>
          </cell>
          <cell r="Q127">
            <v>1707.1463025171452</v>
          </cell>
          <cell r="U127">
            <v>89868</v>
          </cell>
          <cell r="V127">
            <v>9604.3603719140738</v>
          </cell>
        </row>
        <row r="128">
          <cell r="B128">
            <v>3236</v>
          </cell>
          <cell r="Q128">
            <v>1076.3543331877008</v>
          </cell>
          <cell r="U128">
            <v>63636</v>
          </cell>
          <cell r="V128">
            <v>9043.0581213585338</v>
          </cell>
        </row>
        <row r="129">
          <cell r="B129">
            <v>3238</v>
          </cell>
          <cell r="Q129">
            <v>2461.9775236778514</v>
          </cell>
          <cell r="U129">
            <v>143881</v>
          </cell>
          <cell r="V129">
            <v>8922.2993922857495</v>
          </cell>
        </row>
        <row r="130">
          <cell r="B130">
            <v>3240</v>
          </cell>
          <cell r="Q130">
            <v>3794.9182812065555</v>
          </cell>
          <cell r="U130">
            <v>249719</v>
          </cell>
          <cell r="V130">
            <v>8945.3718297750402</v>
          </cell>
        </row>
        <row r="131">
          <cell r="B131">
            <v>3242</v>
          </cell>
          <cell r="Q131">
            <v>669.07703462917198</v>
          </cell>
          <cell r="U131">
            <v>24727</v>
          </cell>
          <cell r="V131">
            <v>8131.206839855311</v>
          </cell>
        </row>
        <row r="132">
          <cell r="B132">
            <v>3301</v>
          </cell>
          <cell r="Q132">
            <v>13357.931203082408</v>
          </cell>
          <cell r="U132">
            <v>1066624</v>
          </cell>
          <cell r="V132">
            <v>10208.198149052036</v>
          </cell>
        </row>
        <row r="133">
          <cell r="B133">
            <v>3303</v>
          </cell>
          <cell r="Q133">
            <v>-1372.7811480130804</v>
          </cell>
          <cell r="U133">
            <v>327124</v>
          </cell>
          <cell r="V133">
            <v>11339.57293399889</v>
          </cell>
        </row>
        <row r="134">
          <cell r="B134">
            <v>3305</v>
          </cell>
          <cell r="Q134">
            <v>3501.7847458521501</v>
          </cell>
          <cell r="U134">
            <v>306867</v>
          </cell>
          <cell r="V134">
            <v>9716.8234064785793</v>
          </cell>
        </row>
        <row r="135">
          <cell r="B135">
            <v>3310</v>
          </cell>
          <cell r="Q135">
            <v>2761.270677649436</v>
          </cell>
          <cell r="U135">
            <v>83106</v>
          </cell>
          <cell r="V135">
            <v>11890.971526684791</v>
          </cell>
        </row>
        <row r="136">
          <cell r="B136">
            <v>3312</v>
          </cell>
          <cell r="Q136">
            <v>1352.0452751925386</v>
          </cell>
          <cell r="U136">
            <v>341243</v>
          </cell>
          <cell r="V136">
            <v>11986.055497014402</v>
          </cell>
        </row>
        <row r="137">
          <cell r="B137">
            <v>3314</v>
          </cell>
          <cell r="Q137">
            <v>2845.406303904294</v>
          </cell>
          <cell r="U137">
            <v>211524</v>
          </cell>
          <cell r="V137">
            <v>10179.700659319506</v>
          </cell>
        </row>
        <row r="138">
          <cell r="B138">
            <v>3316</v>
          </cell>
          <cell r="Q138">
            <v>-5035.4993991389092</v>
          </cell>
          <cell r="U138">
            <v>130135</v>
          </cell>
          <cell r="V138">
            <v>8873.8493010569382</v>
          </cell>
        </row>
        <row r="139">
          <cell r="B139">
            <v>3318</v>
          </cell>
          <cell r="Q139">
            <v>107.31751798251938</v>
          </cell>
          <cell r="U139">
            <v>25270</v>
          </cell>
          <cell r="V139">
            <v>11276.215975011155</v>
          </cell>
        </row>
        <row r="140">
          <cell r="B140">
            <v>3320</v>
          </cell>
          <cell r="Q140">
            <v>51.70456715278381</v>
          </cell>
          <cell r="U140">
            <v>13373</v>
          </cell>
          <cell r="V140">
            <v>11993.721973094169</v>
          </cell>
        </row>
        <row r="141">
          <cell r="B141">
            <v>3322</v>
          </cell>
          <cell r="Q141">
            <v>550.16108891762656</v>
          </cell>
          <cell r="U141">
            <v>43041</v>
          </cell>
          <cell r="V141">
            <v>13038.776128445927</v>
          </cell>
        </row>
        <row r="142">
          <cell r="B142">
            <v>3324</v>
          </cell>
          <cell r="Q142">
            <v>-1991.3205870700037</v>
          </cell>
          <cell r="U142">
            <v>60097</v>
          </cell>
          <cell r="V142">
            <v>12053.148816686722</v>
          </cell>
        </row>
        <row r="143">
          <cell r="B143">
            <v>3326</v>
          </cell>
          <cell r="Q143">
            <v>-1385.8098273901301</v>
          </cell>
          <cell r="U143">
            <v>37692</v>
          </cell>
          <cell r="V143">
            <v>14138.034508627157</v>
          </cell>
        </row>
        <row r="144">
          <cell r="B144">
            <v>3328</v>
          </cell>
          <cell r="Q144">
            <v>-3996.4649219483399</v>
          </cell>
          <cell r="U144">
            <v>62582</v>
          </cell>
          <cell r="V144">
            <v>12498.901537847016</v>
          </cell>
        </row>
        <row r="145">
          <cell r="B145">
            <v>3330</v>
          </cell>
          <cell r="Q145">
            <v>-7270.4270944488344</v>
          </cell>
          <cell r="U145">
            <v>82753</v>
          </cell>
          <cell r="V145">
            <v>18405.916370106763</v>
          </cell>
        </row>
        <row r="146">
          <cell r="B146">
            <v>3332</v>
          </cell>
          <cell r="Q146">
            <v>365.5343796323441</v>
          </cell>
          <cell r="U146">
            <v>37060</v>
          </cell>
          <cell r="V146">
            <v>10510.493477027794</v>
          </cell>
        </row>
        <row r="147">
          <cell r="B147">
            <v>3334</v>
          </cell>
          <cell r="Q147">
            <v>2.3891444282335215</v>
          </cell>
          <cell r="U147">
            <v>28747</v>
          </cell>
          <cell r="V147">
            <v>10336.92916217188</v>
          </cell>
        </row>
        <row r="148">
          <cell r="B148">
            <v>3336</v>
          </cell>
          <cell r="Q148">
            <v>-1015.1654807931635</v>
          </cell>
          <cell r="U148">
            <v>12316</v>
          </cell>
          <cell r="V148">
            <v>8828.673835125448</v>
          </cell>
        </row>
        <row r="149">
          <cell r="B149">
            <v>3338</v>
          </cell>
          <cell r="Q149">
            <v>-6935.1458526421075</v>
          </cell>
          <cell r="U149">
            <v>45854</v>
          </cell>
          <cell r="V149">
            <v>18444.891391794048</v>
          </cell>
        </row>
        <row r="150">
          <cell r="B150">
            <v>3401</v>
          </cell>
          <cell r="Q150">
            <v>2164.8048643612165</v>
          </cell>
          <cell r="U150">
            <v>166431</v>
          </cell>
          <cell r="V150">
            <v>9216.4691549451763</v>
          </cell>
        </row>
        <row r="151">
          <cell r="B151">
            <v>3403</v>
          </cell>
          <cell r="Q151">
            <v>2432.7985408739878</v>
          </cell>
          <cell r="U151">
            <v>341811</v>
          </cell>
          <cell r="V151">
            <v>10396.027859728094</v>
          </cell>
        </row>
        <row r="152">
          <cell r="B152">
            <v>3405</v>
          </cell>
          <cell r="Q152">
            <v>1451.3188519869309</v>
          </cell>
          <cell r="U152">
            <v>304309</v>
          </cell>
          <cell r="V152">
            <v>10578.038097886541</v>
          </cell>
        </row>
        <row r="153">
          <cell r="B153">
            <v>3407</v>
          </cell>
          <cell r="Q153">
            <v>4525.7048228207714</v>
          </cell>
          <cell r="U153">
            <v>288960</v>
          </cell>
          <cell r="V153">
            <v>9350.5484904378209</v>
          </cell>
        </row>
        <row r="154">
          <cell r="B154">
            <v>3411</v>
          </cell>
          <cell r="Q154">
            <v>5927.5786666340136</v>
          </cell>
          <cell r="U154">
            <v>322932</v>
          </cell>
          <cell r="V154">
            <v>9068.0669437268334</v>
          </cell>
        </row>
        <row r="155">
          <cell r="B155">
            <v>3412</v>
          </cell>
          <cell r="Q155">
            <v>1787.3456789026968</v>
          </cell>
          <cell r="U155">
            <v>63221</v>
          </cell>
          <cell r="V155">
            <v>7973.3888258292345</v>
          </cell>
        </row>
        <row r="156">
          <cell r="B156">
            <v>3413</v>
          </cell>
          <cell r="Q156">
            <v>3547.9037386304626</v>
          </cell>
          <cell r="U156">
            <v>187584</v>
          </cell>
          <cell r="V156">
            <v>8682.4346216153663</v>
          </cell>
        </row>
        <row r="157">
          <cell r="B157">
            <v>3414</v>
          </cell>
          <cell r="Q157">
            <v>122.99526649691325</v>
          </cell>
          <cell r="U157">
            <v>40496</v>
          </cell>
          <cell r="V157">
            <v>8112.1794871794873</v>
          </cell>
        </row>
        <row r="158">
          <cell r="B158">
            <v>3415</v>
          </cell>
          <cell r="Q158">
            <v>693.52516619052403</v>
          </cell>
          <cell r="U158">
            <v>72319</v>
          </cell>
          <cell r="V158">
            <v>8915.0641025641016</v>
          </cell>
        </row>
        <row r="159">
          <cell r="B159">
            <v>3416</v>
          </cell>
          <cell r="Q159">
            <v>1022.3958149629907</v>
          </cell>
          <cell r="U159">
            <v>47508</v>
          </cell>
          <cell r="V159">
            <v>7865.5629139072844</v>
          </cell>
        </row>
        <row r="160">
          <cell r="B160">
            <v>3417</v>
          </cell>
          <cell r="Q160">
            <v>757.26655767090415</v>
          </cell>
          <cell r="U160">
            <v>40487</v>
          </cell>
          <cell r="V160">
            <v>8933.5834068843778</v>
          </cell>
        </row>
        <row r="161">
          <cell r="B161">
            <v>3418</v>
          </cell>
          <cell r="Q161">
            <v>1107.2720747708772</v>
          </cell>
          <cell r="U161">
            <v>55576</v>
          </cell>
          <cell r="V161">
            <v>7572.6938274969343</v>
          </cell>
        </row>
        <row r="162">
          <cell r="B162">
            <v>3419</v>
          </cell>
          <cell r="Q162">
            <v>-228.90846914453323</v>
          </cell>
          <cell r="U162">
            <v>29086</v>
          </cell>
          <cell r="V162">
            <v>8045.9197786998611</v>
          </cell>
        </row>
        <row r="163">
          <cell r="B163">
            <v>3420</v>
          </cell>
          <cell r="Q163">
            <v>1528.4292790682521</v>
          </cell>
          <cell r="U163">
            <v>196045</v>
          </cell>
          <cell r="V163">
            <v>9009.0069390193476</v>
          </cell>
        </row>
        <row r="164">
          <cell r="B164">
            <v>3421</v>
          </cell>
          <cell r="Q164">
            <v>-446.05997334743006</v>
          </cell>
          <cell r="U164">
            <v>60112</v>
          </cell>
          <cell r="V164">
            <v>9155.0411209259819</v>
          </cell>
        </row>
        <row r="165">
          <cell r="B165">
            <v>3422</v>
          </cell>
          <cell r="Q165">
            <v>-4077.2207645494127</v>
          </cell>
          <cell r="U165">
            <v>46014</v>
          </cell>
          <cell r="V165">
            <v>10728.374912567033</v>
          </cell>
        </row>
        <row r="166">
          <cell r="B166">
            <v>3423</v>
          </cell>
          <cell r="Q166">
            <v>111.94185569676938</v>
          </cell>
          <cell r="U166">
            <v>19041</v>
          </cell>
          <cell r="V166">
            <v>8365.992970123023</v>
          </cell>
        </row>
        <row r="167">
          <cell r="B167">
            <v>3424</v>
          </cell>
          <cell r="Q167">
            <v>-2141.8421858164625</v>
          </cell>
          <cell r="U167">
            <v>18774</v>
          </cell>
          <cell r="V167">
            <v>10219.923788786064</v>
          </cell>
        </row>
        <row r="168">
          <cell r="B168">
            <v>3425</v>
          </cell>
          <cell r="Q168">
            <v>154.89032029062719</v>
          </cell>
          <cell r="U168">
            <v>10101</v>
          </cell>
          <cell r="V168">
            <v>7421.7487141807496</v>
          </cell>
        </row>
        <row r="169">
          <cell r="B169">
            <v>3426</v>
          </cell>
          <cell r="Q169">
            <v>-219.96375988932368</v>
          </cell>
          <cell r="U169">
            <v>12622</v>
          </cell>
          <cell r="V169">
            <v>7869.0773067331666</v>
          </cell>
        </row>
        <row r="170">
          <cell r="B170">
            <v>3427</v>
          </cell>
          <cell r="Q170">
            <v>-1657.2887385347094</v>
          </cell>
          <cell r="U170">
            <v>52803</v>
          </cell>
          <cell r="V170">
            <v>9276.7041461700628</v>
          </cell>
        </row>
        <row r="171">
          <cell r="B171">
            <v>3428</v>
          </cell>
          <cell r="Q171">
            <v>-449.90535453327243</v>
          </cell>
          <cell r="U171">
            <v>23747</v>
          </cell>
          <cell r="V171">
            <v>9401.0292953285825</v>
          </cell>
        </row>
        <row r="172">
          <cell r="B172">
            <v>3429</v>
          </cell>
          <cell r="Q172">
            <v>-58.647440989765983</v>
          </cell>
          <cell r="U172">
            <v>13184</v>
          </cell>
          <cell r="V172">
            <v>8605.7441253263714</v>
          </cell>
        </row>
        <row r="173">
          <cell r="B173">
            <v>3430</v>
          </cell>
          <cell r="Q173">
            <v>279.81720735350109</v>
          </cell>
          <cell r="U173">
            <v>15627</v>
          </cell>
          <cell r="V173">
            <v>8263.8815441565312</v>
          </cell>
        </row>
        <row r="174">
          <cell r="B174">
            <v>3431</v>
          </cell>
          <cell r="Q174">
            <v>313.09547952580851</v>
          </cell>
          <cell r="U174">
            <v>20366</v>
          </cell>
          <cell r="V174">
            <v>8136.6360367558937</v>
          </cell>
        </row>
        <row r="175">
          <cell r="B175">
            <v>3432</v>
          </cell>
          <cell r="Q175">
            <v>-506.73387443212278</v>
          </cell>
          <cell r="U175">
            <v>18775</v>
          </cell>
          <cell r="V175">
            <v>9467.9778113968732</v>
          </cell>
        </row>
        <row r="176">
          <cell r="B176">
            <v>3433</v>
          </cell>
          <cell r="Q176">
            <v>-3458.9319679266632</v>
          </cell>
          <cell r="U176">
            <v>30092</v>
          </cell>
          <cell r="V176">
            <v>14055.114432508173</v>
          </cell>
        </row>
        <row r="177">
          <cell r="B177">
            <v>3434</v>
          </cell>
          <cell r="Q177">
            <v>-867.21888428073385</v>
          </cell>
          <cell r="U177">
            <v>21025</v>
          </cell>
          <cell r="V177">
            <v>9504.9728752260398</v>
          </cell>
        </row>
        <row r="178">
          <cell r="B178">
            <v>3435</v>
          </cell>
          <cell r="Q178">
            <v>-955.39196055382399</v>
          </cell>
          <cell r="U178">
            <v>31432</v>
          </cell>
          <cell r="V178">
            <v>8901.7275559331629</v>
          </cell>
        </row>
        <row r="179">
          <cell r="B179">
            <v>3436</v>
          </cell>
          <cell r="Q179">
            <v>-4011.2454418984694</v>
          </cell>
          <cell r="U179">
            <v>66931</v>
          </cell>
          <cell r="V179">
            <v>11981.919083422843</v>
          </cell>
        </row>
        <row r="180">
          <cell r="B180">
            <v>3437</v>
          </cell>
          <cell r="Q180">
            <v>-615.06426018535967</v>
          </cell>
          <cell r="U180">
            <v>45114</v>
          </cell>
          <cell r="V180">
            <v>7837.7345378735235</v>
          </cell>
        </row>
        <row r="181">
          <cell r="B181">
            <v>3438</v>
          </cell>
          <cell r="Q181">
            <v>-1653.1001501808755</v>
          </cell>
          <cell r="U181">
            <v>35243</v>
          </cell>
          <cell r="V181">
            <v>11299.454953510742</v>
          </cell>
        </row>
        <row r="182">
          <cell r="B182">
            <v>3439</v>
          </cell>
          <cell r="Q182">
            <v>815.76287657046396</v>
          </cell>
          <cell r="U182">
            <v>41650</v>
          </cell>
          <cell r="V182">
            <v>9438.0240199410837</v>
          </cell>
        </row>
        <row r="183">
          <cell r="B183">
            <v>3440</v>
          </cell>
          <cell r="Q183">
            <v>-923.21820254038175</v>
          </cell>
          <cell r="U183">
            <v>54623</v>
          </cell>
          <cell r="V183">
            <v>10660.226385636221</v>
          </cell>
        </row>
        <row r="184">
          <cell r="B184">
            <v>3441</v>
          </cell>
          <cell r="Q184">
            <v>319.45253203193261</v>
          </cell>
          <cell r="U184">
            <v>59287</v>
          </cell>
          <cell r="V184">
            <v>9598.0249311963744</v>
          </cell>
        </row>
        <row r="185">
          <cell r="B185">
            <v>3442</v>
          </cell>
          <cell r="Q185">
            <v>1472.8509041848811</v>
          </cell>
          <cell r="U185">
            <v>131622</v>
          </cell>
          <cell r="V185">
            <v>8869.4070080862548</v>
          </cell>
        </row>
        <row r="186">
          <cell r="B186">
            <v>3443</v>
          </cell>
          <cell r="Q186">
            <v>2910.8591415134324</v>
          </cell>
          <cell r="U186">
            <v>116489</v>
          </cell>
          <cell r="V186">
            <v>8508.4361989628233</v>
          </cell>
        </row>
        <row r="187">
          <cell r="B187">
            <v>3446</v>
          </cell>
          <cell r="Q187">
            <v>1701.5430883635217</v>
          </cell>
          <cell r="U187">
            <v>128930</v>
          </cell>
          <cell r="V187">
            <v>9485.0290590745244</v>
          </cell>
        </row>
        <row r="188">
          <cell r="B188">
            <v>3447</v>
          </cell>
          <cell r="Q188">
            <v>1008.9500472599266</v>
          </cell>
          <cell r="U188">
            <v>43024</v>
          </cell>
          <cell r="V188">
            <v>7700.7338464292106</v>
          </cell>
        </row>
        <row r="189">
          <cell r="B189">
            <v>3448</v>
          </cell>
          <cell r="Q189">
            <v>-2148.8010739201454</v>
          </cell>
          <cell r="U189">
            <v>57461</v>
          </cell>
          <cell r="V189">
            <v>8826.5745007680489</v>
          </cell>
        </row>
        <row r="190">
          <cell r="B190">
            <v>3449</v>
          </cell>
          <cell r="Q190">
            <v>-1754.7231789675266</v>
          </cell>
          <cell r="U190">
            <v>28840</v>
          </cell>
          <cell r="V190">
            <v>10169.252468265162</v>
          </cell>
        </row>
        <row r="191">
          <cell r="B191">
            <v>3450</v>
          </cell>
          <cell r="Q191">
            <v>275.6699409083335</v>
          </cell>
          <cell r="U191">
            <v>10640</v>
          </cell>
          <cell r="V191">
            <v>7789.1654465592974</v>
          </cell>
        </row>
        <row r="192">
          <cell r="B192">
            <v>3451</v>
          </cell>
          <cell r="Q192">
            <v>-1862.9214352357776</v>
          </cell>
          <cell r="U192">
            <v>66127</v>
          </cell>
          <cell r="V192">
            <v>10077.263029564157</v>
          </cell>
        </row>
        <row r="193">
          <cell r="B193">
            <v>3452</v>
          </cell>
          <cell r="Q193">
            <v>-386.98216397380418</v>
          </cell>
          <cell r="U193">
            <v>22668</v>
          </cell>
          <cell r="V193">
            <v>10732.954545454544</v>
          </cell>
        </row>
        <row r="194">
          <cell r="B194">
            <v>3453</v>
          </cell>
          <cell r="Q194">
            <v>-336.64164561963469</v>
          </cell>
          <cell r="U194">
            <v>36118</v>
          </cell>
          <cell r="V194">
            <v>10951.48574893875</v>
          </cell>
        </row>
        <row r="195">
          <cell r="B195">
            <v>3454</v>
          </cell>
          <cell r="Q195">
            <v>-1798.1637003869391</v>
          </cell>
          <cell r="U195">
            <v>21244</v>
          </cell>
          <cell r="V195">
            <v>12914.285714285714</v>
          </cell>
        </row>
        <row r="196">
          <cell r="B196">
            <v>3901</v>
          </cell>
          <cell r="Q196">
            <v>4246.5505208363174</v>
          </cell>
          <cell r="U196">
            <v>254469</v>
          </cell>
          <cell r="V196">
            <v>9108.0210458498859</v>
          </cell>
        </row>
        <row r="197">
          <cell r="B197">
            <v>3903</v>
          </cell>
          <cell r="Q197">
            <v>3240.0589404599377</v>
          </cell>
          <cell r="U197">
            <v>267176</v>
          </cell>
          <cell r="V197">
            <v>9942.5424233402791</v>
          </cell>
        </row>
        <row r="198">
          <cell r="B198">
            <v>3905</v>
          </cell>
          <cell r="Q198">
            <v>3400.0953918988525</v>
          </cell>
          <cell r="U198">
            <v>631163</v>
          </cell>
          <cell r="V198">
            <v>10666.221651400952</v>
          </cell>
        </row>
        <row r="199">
          <cell r="B199">
            <v>3907</v>
          </cell>
          <cell r="Q199">
            <v>7398.8739833799773</v>
          </cell>
          <cell r="U199">
            <v>658427</v>
          </cell>
          <cell r="V199">
            <v>9941.3718651386807</v>
          </cell>
        </row>
        <row r="200">
          <cell r="B200">
            <v>3909</v>
          </cell>
          <cell r="Q200">
            <v>4638.4375057338184</v>
          </cell>
          <cell r="U200">
            <v>480496</v>
          </cell>
          <cell r="V200">
            <v>9863.4096274248186</v>
          </cell>
        </row>
        <row r="201">
          <cell r="B201">
            <v>3911</v>
          </cell>
          <cell r="Q201">
            <v>2045.8095898254996</v>
          </cell>
          <cell r="U201">
            <v>304247</v>
          </cell>
          <cell r="V201">
            <v>11063.124977273554</v>
          </cell>
        </row>
        <row r="202">
          <cell r="B202">
            <v>4001</v>
          </cell>
          <cell r="Q202">
            <v>3242.0189297763427</v>
          </cell>
          <cell r="U202">
            <v>371439</v>
          </cell>
          <cell r="V202">
            <v>9986.7985911327396</v>
          </cell>
        </row>
        <row r="203">
          <cell r="B203">
            <v>4003</v>
          </cell>
          <cell r="Q203">
            <v>8052.8574160232092</v>
          </cell>
          <cell r="U203">
            <v>519207</v>
          </cell>
          <cell r="V203">
            <v>9170.1902188311342</v>
          </cell>
        </row>
        <row r="204">
          <cell r="B204">
            <v>4005</v>
          </cell>
          <cell r="Q204">
            <v>-2316.7569679977569</v>
          </cell>
          <cell r="U204">
            <v>127934</v>
          </cell>
          <cell r="V204">
            <v>9643.7509422584062</v>
          </cell>
        </row>
        <row r="205">
          <cell r="B205">
            <v>4010</v>
          </cell>
          <cell r="Q205">
            <v>545.99536589314675</v>
          </cell>
          <cell r="U205">
            <v>21813</v>
          </cell>
          <cell r="V205">
            <v>9157.4307304785889</v>
          </cell>
        </row>
        <row r="206">
          <cell r="B206">
            <v>4012</v>
          </cell>
          <cell r="Q206">
            <v>1839.868884946598</v>
          </cell>
          <cell r="U206">
            <v>142912</v>
          </cell>
          <cell r="V206">
            <v>10015.558203097624</v>
          </cell>
        </row>
        <row r="207">
          <cell r="B207">
            <v>4014</v>
          </cell>
          <cell r="Q207">
            <v>1835.3417087148446</v>
          </cell>
          <cell r="U207">
            <v>100493</v>
          </cell>
          <cell r="V207">
            <v>9621.1584490186688</v>
          </cell>
        </row>
        <row r="208">
          <cell r="B208">
            <v>4016</v>
          </cell>
          <cell r="Q208">
            <v>860.00198538611767</v>
          </cell>
          <cell r="U208">
            <v>33802</v>
          </cell>
          <cell r="V208">
            <v>8272.638277043563</v>
          </cell>
        </row>
        <row r="209">
          <cell r="B209">
            <v>4018</v>
          </cell>
          <cell r="Q209">
            <v>-441.42877792914805</v>
          </cell>
          <cell r="U209">
            <v>62369</v>
          </cell>
          <cell r="V209">
            <v>9538.0027527144812</v>
          </cell>
        </row>
        <row r="210">
          <cell r="B210">
            <v>4020</v>
          </cell>
          <cell r="Q210">
            <v>1721.4625614149154</v>
          </cell>
          <cell r="U210">
            <v>90347</v>
          </cell>
          <cell r="V210">
            <v>8285.6749816581087</v>
          </cell>
        </row>
        <row r="211">
          <cell r="B211">
            <v>4022</v>
          </cell>
          <cell r="Q211">
            <v>-1377.4028796960285</v>
          </cell>
          <cell r="U211">
            <v>33181</v>
          </cell>
          <cell r="V211">
            <v>11138.301443437396</v>
          </cell>
        </row>
        <row r="212">
          <cell r="B212">
            <v>4024</v>
          </cell>
          <cell r="Q212">
            <v>-1440.8004677408403</v>
          </cell>
          <cell r="U212">
            <v>20815</v>
          </cell>
          <cell r="V212">
            <v>12769.938650306749</v>
          </cell>
        </row>
        <row r="213">
          <cell r="B213">
            <v>4026</v>
          </cell>
          <cell r="Q213">
            <v>-13379.626650145266</v>
          </cell>
          <cell r="U213">
            <v>102207</v>
          </cell>
          <cell r="V213">
            <v>18472.257364901503</v>
          </cell>
        </row>
        <row r="214">
          <cell r="B214">
            <v>4028</v>
          </cell>
          <cell r="Q214">
            <v>-176.44716690345922</v>
          </cell>
          <cell r="U214">
            <v>27319</v>
          </cell>
          <cell r="V214">
            <v>11114.320585842148</v>
          </cell>
        </row>
        <row r="215">
          <cell r="B215">
            <v>4030</v>
          </cell>
          <cell r="Q215">
            <v>-1567.0418560527864</v>
          </cell>
          <cell r="U215">
            <v>20123</v>
          </cell>
          <cell r="V215">
            <v>13679.809653297078</v>
          </cell>
        </row>
        <row r="216">
          <cell r="B216">
            <v>4032</v>
          </cell>
          <cell r="Q216">
            <v>-1445.4501017512112</v>
          </cell>
          <cell r="U216">
            <v>15775</v>
          </cell>
          <cell r="V216">
            <v>12559.713375796178</v>
          </cell>
        </row>
        <row r="217">
          <cell r="B217">
            <v>4034</v>
          </cell>
          <cell r="Q217">
            <v>-6447.9973309866327</v>
          </cell>
          <cell r="U217">
            <v>43315</v>
          </cell>
          <cell r="V217">
            <v>19581.826401446655</v>
          </cell>
        </row>
        <row r="218">
          <cell r="B218">
            <v>4036</v>
          </cell>
          <cell r="Q218">
            <v>-11004.910623297321</v>
          </cell>
          <cell r="U218">
            <v>79338</v>
          </cell>
          <cell r="V218">
            <v>20601.921578810699</v>
          </cell>
        </row>
        <row r="219">
          <cell r="B219">
            <v>4201</v>
          </cell>
          <cell r="Q219">
            <v>963.61023513079635</v>
          </cell>
          <cell r="U219">
            <v>60739</v>
          </cell>
          <cell r="V219">
            <v>8899.4871794871797</v>
          </cell>
        </row>
        <row r="220">
          <cell r="B220">
            <v>4202</v>
          </cell>
          <cell r="Q220">
            <v>2303.8222710916452</v>
          </cell>
          <cell r="U220">
            <v>241904</v>
          </cell>
          <cell r="V220">
            <v>9688.1733349353199</v>
          </cell>
        </row>
        <row r="221">
          <cell r="B221">
            <v>4203</v>
          </cell>
          <cell r="Q221">
            <v>7186.7042649275827</v>
          </cell>
          <cell r="U221">
            <v>437876</v>
          </cell>
          <cell r="V221">
            <v>9446.1438895480514</v>
          </cell>
        </row>
        <row r="222">
          <cell r="B222">
            <v>4204</v>
          </cell>
          <cell r="Q222">
            <v>15261.354596590274</v>
          </cell>
          <cell r="U222">
            <v>1139230</v>
          </cell>
          <cell r="V222">
            <v>9738.1737985741875</v>
          </cell>
        </row>
        <row r="223">
          <cell r="B223">
            <v>4205</v>
          </cell>
          <cell r="Q223">
            <v>1268.1907938670483</v>
          </cell>
          <cell r="U223">
            <v>214066</v>
          </cell>
          <cell r="V223">
            <v>9036.1333896158721</v>
          </cell>
        </row>
        <row r="224">
          <cell r="B224">
            <v>4206</v>
          </cell>
          <cell r="Q224">
            <v>757.77317079292152</v>
          </cell>
          <cell r="U224">
            <v>90268</v>
          </cell>
          <cell r="V224">
            <v>9140.1377075739165</v>
          </cell>
        </row>
        <row r="225">
          <cell r="B225">
            <v>4207</v>
          </cell>
          <cell r="Q225">
            <v>434.3563785756387</v>
          </cell>
          <cell r="U225">
            <v>90145</v>
          </cell>
          <cell r="V225">
            <v>9714.9477314365777</v>
          </cell>
        </row>
        <row r="226">
          <cell r="B226">
            <v>4211</v>
          </cell>
          <cell r="Q226">
            <v>393.44868639838023</v>
          </cell>
          <cell r="U226">
            <v>18836</v>
          </cell>
          <cell r="V226">
            <v>7707.0376432078556</v>
          </cell>
        </row>
        <row r="227">
          <cell r="B227">
            <v>4212</v>
          </cell>
          <cell r="Q227">
            <v>-21.487404325725947</v>
          </cell>
          <cell r="U227">
            <v>17771</v>
          </cell>
          <cell r="V227">
            <v>7835.5379188712523</v>
          </cell>
        </row>
        <row r="228">
          <cell r="B228">
            <v>4213</v>
          </cell>
          <cell r="Q228">
            <v>809.82294898841792</v>
          </cell>
          <cell r="U228">
            <v>57081</v>
          </cell>
          <cell r="V228">
            <v>9027.518582951132</v>
          </cell>
        </row>
        <row r="229">
          <cell r="B229">
            <v>4214</v>
          </cell>
          <cell r="Q229">
            <v>-1977.8347925947537</v>
          </cell>
          <cell r="U229">
            <v>56912</v>
          </cell>
          <cell r="V229">
            <v>9126.3630532392563</v>
          </cell>
        </row>
        <row r="230">
          <cell r="B230">
            <v>4215</v>
          </cell>
          <cell r="Q230">
            <v>1064.8317118073537</v>
          </cell>
          <cell r="U230">
            <v>117528</v>
          </cell>
          <cell r="V230">
            <v>10199.427232491538</v>
          </cell>
        </row>
        <row r="231">
          <cell r="B231">
            <v>4216</v>
          </cell>
          <cell r="Q231">
            <v>476.51129994960866</v>
          </cell>
          <cell r="U231">
            <v>44286</v>
          </cell>
          <cell r="V231">
            <v>8081.3868613138684</v>
          </cell>
        </row>
        <row r="232">
          <cell r="B232">
            <v>4217</v>
          </cell>
          <cell r="Q232">
            <v>-1248.8184091427313</v>
          </cell>
          <cell r="U232">
            <v>18224</v>
          </cell>
          <cell r="V232">
            <v>10113.207547169812</v>
          </cell>
        </row>
        <row r="233">
          <cell r="B233">
            <v>4218</v>
          </cell>
          <cell r="Q233">
            <v>-1844.5141592401044</v>
          </cell>
          <cell r="U233">
            <v>15209</v>
          </cell>
          <cell r="V233">
            <v>11021.014492753624</v>
          </cell>
        </row>
        <row r="234">
          <cell r="B234">
            <v>4219</v>
          </cell>
          <cell r="Q234">
            <v>-248.04649617456653</v>
          </cell>
          <cell r="U234">
            <v>32395</v>
          </cell>
          <cell r="V234">
            <v>8166.120494076129</v>
          </cell>
        </row>
        <row r="235">
          <cell r="B235">
            <v>4220</v>
          </cell>
          <cell r="Q235">
            <v>-979.5581673844822</v>
          </cell>
          <cell r="U235">
            <v>13939</v>
          </cell>
          <cell r="V235">
            <v>11812.71186440678</v>
          </cell>
        </row>
        <row r="236">
          <cell r="B236">
            <v>4221</v>
          </cell>
          <cell r="Q236">
            <v>-4170.0376692756445</v>
          </cell>
          <cell r="U236">
            <v>27076</v>
          </cell>
          <cell r="V236">
            <v>22469.709543568464</v>
          </cell>
        </row>
        <row r="237">
          <cell r="B237">
            <v>4222</v>
          </cell>
          <cell r="Q237">
            <v>-11290.389359649293</v>
          </cell>
          <cell r="U237">
            <v>53178</v>
          </cell>
          <cell r="V237">
            <v>52599.406528189909</v>
          </cell>
        </row>
        <row r="238">
          <cell r="B238">
            <v>4223</v>
          </cell>
          <cell r="Q238">
            <v>-1148.8365734688923</v>
          </cell>
          <cell r="U238">
            <v>128700</v>
          </cell>
          <cell r="V238">
            <v>8329.0188972301312</v>
          </cell>
        </row>
        <row r="239">
          <cell r="B239">
            <v>4224</v>
          </cell>
          <cell r="Q239">
            <v>-4515.4489355910509</v>
          </cell>
          <cell r="U239">
            <v>23624</v>
          </cell>
          <cell r="V239">
            <v>25594.799566630551</v>
          </cell>
        </row>
        <row r="240">
          <cell r="B240">
            <v>4225</v>
          </cell>
          <cell r="Q240">
            <v>1925.7689375858645</v>
          </cell>
          <cell r="U240">
            <v>90450</v>
          </cell>
          <cell r="V240">
            <v>8347.9464697738804</v>
          </cell>
        </row>
        <row r="241">
          <cell r="B241">
            <v>4226</v>
          </cell>
          <cell r="Q241">
            <v>-223.1528114335872</v>
          </cell>
          <cell r="U241">
            <v>15847</v>
          </cell>
          <cell r="V241">
            <v>8922.8603603603606</v>
          </cell>
        </row>
        <row r="242">
          <cell r="B242">
            <v>4227</v>
          </cell>
          <cell r="Q242">
            <v>-6252.9513989591669</v>
          </cell>
          <cell r="U242">
            <v>77248</v>
          </cell>
          <cell r="V242">
            <v>12475.45219638243</v>
          </cell>
        </row>
        <row r="243">
          <cell r="B243">
            <v>4228</v>
          </cell>
          <cell r="Q243">
            <v>-10993.274246441721</v>
          </cell>
          <cell r="U243">
            <v>60709</v>
          </cell>
          <cell r="V243">
            <v>32412.706887346503</v>
          </cell>
        </row>
        <row r="244">
          <cell r="B244">
            <v>4601</v>
          </cell>
          <cell r="Q244">
            <v>22078.761373211019</v>
          </cell>
          <cell r="U244">
            <v>3508140</v>
          </cell>
          <cell r="V244">
            <v>12016.647256285538</v>
          </cell>
        </row>
        <row r="245">
          <cell r="B245">
            <v>4602</v>
          </cell>
          <cell r="Q245">
            <v>-3020.2247312136569</v>
          </cell>
          <cell r="U245">
            <v>198938</v>
          </cell>
          <cell r="V245">
            <v>11466.828059254136</v>
          </cell>
        </row>
        <row r="246">
          <cell r="B246">
            <v>4611</v>
          </cell>
          <cell r="Q246">
            <v>-694.62561024498882</v>
          </cell>
          <cell r="U246">
            <v>41846</v>
          </cell>
          <cell r="V246">
            <v>10276.522593320236</v>
          </cell>
        </row>
        <row r="247">
          <cell r="B247">
            <v>4612</v>
          </cell>
          <cell r="Q247">
            <v>1057.4958928171086</v>
          </cell>
          <cell r="U247">
            <v>54417</v>
          </cell>
          <cell r="V247">
            <v>9477.0114942528744</v>
          </cell>
        </row>
        <row r="248">
          <cell r="B248">
            <v>4613</v>
          </cell>
          <cell r="Q248">
            <v>957.30416548268818</v>
          </cell>
          <cell r="U248">
            <v>135494</v>
          </cell>
          <cell r="V248">
            <v>11044.506031953048</v>
          </cell>
        </row>
        <row r="249">
          <cell r="B249">
            <v>4614</v>
          </cell>
          <cell r="Q249">
            <v>1718.8841489761544</v>
          </cell>
          <cell r="U249">
            <v>224780</v>
          </cell>
          <cell r="V249">
            <v>11654.482293773008</v>
          </cell>
        </row>
        <row r="250">
          <cell r="B250">
            <v>4615</v>
          </cell>
          <cell r="Q250">
            <v>400.974835654549</v>
          </cell>
          <cell r="U250">
            <v>32125</v>
          </cell>
          <cell r="V250">
            <v>10029.659694036842</v>
          </cell>
        </row>
        <row r="251">
          <cell r="B251">
            <v>4616</v>
          </cell>
          <cell r="Q251">
            <v>27.453659371719368</v>
          </cell>
          <cell r="U251">
            <v>37113</v>
          </cell>
          <cell r="V251">
            <v>12701.23203285421</v>
          </cell>
        </row>
        <row r="252">
          <cell r="B252">
            <v>4617</v>
          </cell>
          <cell r="Q252">
            <v>-7465.3250561880823</v>
          </cell>
          <cell r="U252">
            <v>162403</v>
          </cell>
          <cell r="V252">
            <v>12407.594163037666</v>
          </cell>
        </row>
        <row r="253">
          <cell r="B253">
            <v>4618</v>
          </cell>
          <cell r="Q253">
            <v>-13843.038843415634</v>
          </cell>
          <cell r="U253">
            <v>161505</v>
          </cell>
          <cell r="V253">
            <v>14659.616955614052</v>
          </cell>
        </row>
        <row r="254">
          <cell r="B254">
            <v>4619</v>
          </cell>
          <cell r="Q254">
            <v>-7800.3329843896618</v>
          </cell>
          <cell r="U254">
            <v>36379</v>
          </cell>
          <cell r="V254">
            <v>37581.611570247936</v>
          </cell>
        </row>
        <row r="255">
          <cell r="B255">
            <v>4620</v>
          </cell>
          <cell r="Q255">
            <v>-2870.4579553553604</v>
          </cell>
          <cell r="U255">
            <v>19233</v>
          </cell>
          <cell r="V255">
            <v>17661.157024793389</v>
          </cell>
        </row>
        <row r="256">
          <cell r="B256">
            <v>4621</v>
          </cell>
          <cell r="Q256">
            <v>-2170.0058856551905</v>
          </cell>
          <cell r="U256">
            <v>169100</v>
          </cell>
          <cell r="V256">
            <v>10266.529051059439</v>
          </cell>
        </row>
        <row r="257">
          <cell r="B257">
            <v>4622</v>
          </cell>
          <cell r="Q257">
            <v>-3781.4762234196469</v>
          </cell>
          <cell r="U257">
            <v>91057</v>
          </cell>
          <cell r="V257">
            <v>10717.631826741997</v>
          </cell>
        </row>
        <row r="258">
          <cell r="B258">
            <v>4623</v>
          </cell>
          <cell r="Q258">
            <v>-1002.6162607183653</v>
          </cell>
          <cell r="U258">
            <v>27881</v>
          </cell>
          <cell r="V258">
            <v>11143.485211830535</v>
          </cell>
        </row>
        <row r="259">
          <cell r="B259">
            <v>4624</v>
          </cell>
          <cell r="Q259">
            <v>2078.1628182083114</v>
          </cell>
          <cell r="U259">
            <v>273407</v>
          </cell>
          <cell r="V259">
            <v>10483.397239263804</v>
          </cell>
        </row>
        <row r="260">
          <cell r="B260">
            <v>4625</v>
          </cell>
          <cell r="Q260">
            <v>303.18205157536431</v>
          </cell>
          <cell r="U260">
            <v>115097</v>
          </cell>
          <cell r="V260">
            <v>21716.415094339623</v>
          </cell>
        </row>
        <row r="261">
          <cell r="B261">
            <v>4626</v>
          </cell>
          <cell r="Q261">
            <v>3763.8273640665702</v>
          </cell>
          <cell r="U261">
            <v>415960</v>
          </cell>
          <cell r="V261">
            <v>10459.666063166365</v>
          </cell>
        </row>
        <row r="262">
          <cell r="B262">
            <v>4627</v>
          </cell>
          <cell r="Q262">
            <v>4327.7039513336895</v>
          </cell>
          <cell r="U262">
            <v>291484</v>
          </cell>
          <cell r="V262">
            <v>9669.3979101011791</v>
          </cell>
        </row>
        <row r="263">
          <cell r="B263">
            <v>4628</v>
          </cell>
          <cell r="Q263">
            <v>-3990.073251820018</v>
          </cell>
          <cell r="U263">
            <v>49196</v>
          </cell>
          <cell r="V263">
            <v>12771.547248182762</v>
          </cell>
        </row>
        <row r="264">
          <cell r="B264">
            <v>4629</v>
          </cell>
          <cell r="Q264">
            <v>-4517.2535986357288</v>
          </cell>
          <cell r="U264">
            <v>19459</v>
          </cell>
          <cell r="V264">
            <v>50674.479166666664</v>
          </cell>
        </row>
        <row r="265">
          <cell r="B265">
            <v>4630</v>
          </cell>
          <cell r="Q265">
            <v>1198.4730598906663</v>
          </cell>
          <cell r="U265">
            <v>75438</v>
          </cell>
          <cell r="V265">
            <v>9199.7560975609758</v>
          </cell>
        </row>
        <row r="266">
          <cell r="B266">
            <v>4631</v>
          </cell>
          <cell r="Q266">
            <v>4395.5112292070626</v>
          </cell>
          <cell r="U266">
            <v>299111</v>
          </cell>
          <cell r="V266">
            <v>9975.0216767824986</v>
          </cell>
        </row>
        <row r="267">
          <cell r="B267">
            <v>4632</v>
          </cell>
          <cell r="Q267">
            <v>429.47841830829566</v>
          </cell>
          <cell r="U267">
            <v>40918</v>
          </cell>
          <cell r="V267">
            <v>14202.707393266226</v>
          </cell>
        </row>
        <row r="268">
          <cell r="B268">
            <v>4633</v>
          </cell>
          <cell r="Q268">
            <v>105.58789569077953</v>
          </cell>
          <cell r="U268">
            <v>5469</v>
          </cell>
          <cell r="V268">
            <v>10537.57225433526</v>
          </cell>
        </row>
        <row r="269">
          <cell r="B269">
            <v>4634</v>
          </cell>
          <cell r="Q269">
            <v>-3320.9767369859005</v>
          </cell>
          <cell r="U269">
            <v>29219</v>
          </cell>
          <cell r="V269">
            <v>17248.524203069657</v>
          </cell>
        </row>
        <row r="270">
          <cell r="B270">
            <v>4635</v>
          </cell>
          <cell r="Q270">
            <v>-44.212890093738906</v>
          </cell>
          <cell r="U270">
            <v>27704</v>
          </cell>
          <cell r="V270">
            <v>12401.074306177261</v>
          </cell>
        </row>
        <row r="271">
          <cell r="B271">
            <v>4636</v>
          </cell>
          <cell r="Q271">
            <v>-312.5760790572424</v>
          </cell>
          <cell r="U271">
            <v>9265</v>
          </cell>
          <cell r="V271">
            <v>12353.333333333334</v>
          </cell>
        </row>
        <row r="272">
          <cell r="B272">
            <v>4637</v>
          </cell>
          <cell r="Q272">
            <v>-86.660509827469042</v>
          </cell>
          <cell r="U272">
            <v>13151</v>
          </cell>
          <cell r="V272">
            <v>10371.451104100946</v>
          </cell>
        </row>
        <row r="273">
          <cell r="B273">
            <v>4638</v>
          </cell>
          <cell r="Q273">
            <v>-4501.7139619579766</v>
          </cell>
          <cell r="U273">
            <v>54089</v>
          </cell>
          <cell r="V273">
            <v>13944.057746841971</v>
          </cell>
        </row>
        <row r="274">
          <cell r="B274">
            <v>4639</v>
          </cell>
          <cell r="Q274">
            <v>-2873.2016237783373</v>
          </cell>
          <cell r="U274">
            <v>36832</v>
          </cell>
          <cell r="V274">
            <v>14438.259506076049</v>
          </cell>
        </row>
        <row r="275">
          <cell r="B275">
            <v>4640</v>
          </cell>
          <cell r="Q275">
            <v>-654.1975728368925</v>
          </cell>
          <cell r="U275">
            <v>123909</v>
          </cell>
          <cell r="V275">
            <v>10058.365127039533</v>
          </cell>
        </row>
        <row r="276">
          <cell r="B276">
            <v>4641</v>
          </cell>
          <cell r="Q276">
            <v>-9214.5275691203988</v>
          </cell>
          <cell r="U276">
            <v>48565</v>
          </cell>
          <cell r="V276">
            <v>26980.555555555555</v>
          </cell>
        </row>
        <row r="277">
          <cell r="B277">
            <v>4642</v>
          </cell>
          <cell r="Q277">
            <v>-5891.3565148341168</v>
          </cell>
          <cell r="U277">
            <v>34282</v>
          </cell>
          <cell r="V277">
            <v>15871.296296296297</v>
          </cell>
        </row>
        <row r="278">
          <cell r="B278">
            <v>4643</v>
          </cell>
          <cell r="Q278">
            <v>-6636.5158920613603</v>
          </cell>
          <cell r="U278">
            <v>76604</v>
          </cell>
          <cell r="V278">
            <v>14621.87440351212</v>
          </cell>
        </row>
        <row r="279">
          <cell r="B279">
            <v>4644</v>
          </cell>
          <cell r="Q279">
            <v>-10134.219866809373</v>
          </cell>
          <cell r="U279">
            <v>82498</v>
          </cell>
          <cell r="V279">
            <v>15359.895736361943</v>
          </cell>
        </row>
        <row r="280">
          <cell r="B280">
            <v>4645</v>
          </cell>
          <cell r="Q280">
            <v>161.36417346254166</v>
          </cell>
          <cell r="U280">
            <v>30210</v>
          </cell>
          <cell r="V280">
            <v>10117.213663764232</v>
          </cell>
        </row>
        <row r="281">
          <cell r="B281">
            <v>4646</v>
          </cell>
          <cell r="Q281">
            <v>420.19367013163878</v>
          </cell>
          <cell r="U281">
            <v>29867</v>
          </cell>
          <cell r="V281">
            <v>10410.247472987105</v>
          </cell>
        </row>
        <row r="282">
          <cell r="B282">
            <v>4647</v>
          </cell>
          <cell r="Q282">
            <v>464.83088703345766</v>
          </cell>
          <cell r="U282">
            <v>240701</v>
          </cell>
          <cell r="V282">
            <v>10721.648106904231</v>
          </cell>
        </row>
        <row r="283">
          <cell r="B283">
            <v>4648</v>
          </cell>
          <cell r="Q283">
            <v>-4174.9424617721497</v>
          </cell>
          <cell r="U283">
            <v>48439</v>
          </cell>
          <cell r="V283">
            <v>14280.365566037735</v>
          </cell>
        </row>
        <row r="284">
          <cell r="B284">
            <v>4649</v>
          </cell>
          <cell r="Q284">
            <v>1532.6669852232371</v>
          </cell>
          <cell r="U284">
            <v>93471</v>
          </cell>
          <cell r="V284">
            <v>9726.4308012486999</v>
          </cell>
        </row>
        <row r="285">
          <cell r="B285">
            <v>4650</v>
          </cell>
          <cell r="Q285">
            <v>589.09350018490295</v>
          </cell>
          <cell r="U285">
            <v>56785</v>
          </cell>
          <cell r="V285">
            <v>9582.3489706378659</v>
          </cell>
        </row>
        <row r="286">
          <cell r="B286">
            <v>4651</v>
          </cell>
          <cell r="Q286">
            <v>443.88685644403631</v>
          </cell>
          <cell r="U286">
            <v>69195</v>
          </cell>
          <cell r="V286">
            <v>9516.5726860129289</v>
          </cell>
        </row>
        <row r="287">
          <cell r="B287">
            <v>5001</v>
          </cell>
          <cell r="Q287">
            <v>9459.8569657891239</v>
          </cell>
          <cell r="U287">
            <v>2466828</v>
          </cell>
          <cell r="V287">
            <v>11496.879733414116</v>
          </cell>
        </row>
        <row r="288">
          <cell r="B288">
            <v>5006</v>
          </cell>
          <cell r="Q288">
            <v>1233.5879091053939</v>
          </cell>
          <cell r="U288">
            <v>205443</v>
          </cell>
          <cell r="V288">
            <v>8548.7266977363506</v>
          </cell>
        </row>
        <row r="289">
          <cell r="B289">
            <v>5007</v>
          </cell>
          <cell r="Q289">
            <v>2082.5709605461598</v>
          </cell>
          <cell r="U289">
            <v>137676</v>
          </cell>
          <cell r="V289">
            <v>9127.8923291122464</v>
          </cell>
        </row>
        <row r="290">
          <cell r="B290">
            <v>5014</v>
          </cell>
          <cell r="Q290">
            <v>-2999.4103068495897</v>
          </cell>
          <cell r="U290">
            <v>79451</v>
          </cell>
          <cell r="V290">
            <v>14570.144874381074</v>
          </cell>
        </row>
        <row r="291">
          <cell r="B291">
            <v>5020</v>
          </cell>
          <cell r="Q291">
            <v>-35.510143837841213</v>
          </cell>
          <cell r="U291">
            <v>8186</v>
          </cell>
          <cell r="V291">
            <v>9115.8129175946542</v>
          </cell>
        </row>
        <row r="292">
          <cell r="B292">
            <v>5021</v>
          </cell>
          <cell r="Q292">
            <v>-413.64652133258824</v>
          </cell>
          <cell r="U292">
            <v>68979</v>
          </cell>
          <cell r="V292">
            <v>9335.3633779943157</v>
          </cell>
        </row>
        <row r="293">
          <cell r="B293">
            <v>5022</v>
          </cell>
          <cell r="Q293">
            <v>-2964.8481001932641</v>
          </cell>
          <cell r="U293">
            <v>25683</v>
          </cell>
          <cell r="V293">
            <v>10339.371980676329</v>
          </cell>
        </row>
        <row r="294">
          <cell r="B294">
            <v>5025</v>
          </cell>
          <cell r="Q294">
            <v>651.08382320592773</v>
          </cell>
          <cell r="U294">
            <v>55056</v>
          </cell>
          <cell r="V294">
            <v>9684.4327176781007</v>
          </cell>
        </row>
        <row r="295">
          <cell r="B295">
            <v>5026</v>
          </cell>
          <cell r="Q295">
            <v>340.59301354088166</v>
          </cell>
          <cell r="U295">
            <v>16129</v>
          </cell>
          <cell r="V295">
            <v>7925.7985257985256</v>
          </cell>
        </row>
        <row r="296">
          <cell r="B296">
            <v>5027</v>
          </cell>
          <cell r="Q296">
            <v>697.90069148171278</v>
          </cell>
          <cell r="U296">
            <v>49816</v>
          </cell>
          <cell r="V296">
            <v>8113.3550488599349</v>
          </cell>
        </row>
        <row r="297">
          <cell r="B297">
            <v>5028</v>
          </cell>
          <cell r="Q297">
            <v>1944.0082994092591</v>
          </cell>
          <cell r="U297">
            <v>159687</v>
          </cell>
          <cell r="V297">
            <v>9093.7927107061496</v>
          </cell>
        </row>
        <row r="298">
          <cell r="B298">
            <v>5029</v>
          </cell>
          <cell r="Q298">
            <v>1487.6710099520769</v>
          </cell>
          <cell r="U298">
            <v>76344</v>
          </cell>
          <cell r="V298">
            <v>8998.5855728429979</v>
          </cell>
        </row>
        <row r="299">
          <cell r="B299">
            <v>5031</v>
          </cell>
          <cell r="Q299">
            <v>1329.0679788149137</v>
          </cell>
          <cell r="U299">
            <v>154851</v>
          </cell>
          <cell r="V299">
            <v>10474.937428126901</v>
          </cell>
        </row>
        <row r="300">
          <cell r="B300">
            <v>5032</v>
          </cell>
          <cell r="Q300">
            <v>-1400.5493621491378</v>
          </cell>
          <cell r="U300">
            <v>40370</v>
          </cell>
          <cell r="V300">
            <v>9575.4269449715375</v>
          </cell>
        </row>
        <row r="301">
          <cell r="B301">
            <v>5033</v>
          </cell>
          <cell r="Q301">
            <v>-4372.9704299175601</v>
          </cell>
          <cell r="U301">
            <v>22097</v>
          </cell>
          <cell r="V301">
            <v>28586.028460543341</v>
          </cell>
        </row>
        <row r="302">
          <cell r="B302">
            <v>5034</v>
          </cell>
          <cell r="Q302">
            <v>-3197.4603078744822</v>
          </cell>
          <cell r="U302">
            <v>26324</v>
          </cell>
          <cell r="V302">
            <v>10726.976365118175</v>
          </cell>
        </row>
        <row r="303">
          <cell r="B303">
            <v>5035</v>
          </cell>
          <cell r="Q303">
            <v>3739.6030119792485</v>
          </cell>
          <cell r="U303">
            <v>228971</v>
          </cell>
          <cell r="V303">
            <v>9263.7051422098157</v>
          </cell>
        </row>
        <row r="304">
          <cell r="B304">
            <v>5036</v>
          </cell>
          <cell r="Q304">
            <v>184.34568800404122</v>
          </cell>
          <cell r="U304">
            <v>21643</v>
          </cell>
          <cell r="V304">
            <v>8182.608695652174</v>
          </cell>
        </row>
        <row r="305">
          <cell r="B305">
            <v>5037</v>
          </cell>
          <cell r="Q305">
            <v>3623.4014632468534</v>
          </cell>
          <cell r="U305">
            <v>184499</v>
          </cell>
          <cell r="V305">
            <v>8967.580441333721</v>
          </cell>
        </row>
        <row r="306">
          <cell r="B306">
            <v>5038</v>
          </cell>
          <cell r="Q306">
            <v>2732.4589866660499</v>
          </cell>
          <cell r="U306">
            <v>129333</v>
          </cell>
          <cell r="V306">
            <v>8512.6703086947946</v>
          </cell>
        </row>
        <row r="307">
          <cell r="B307">
            <v>5041</v>
          </cell>
          <cell r="Q307">
            <v>-167.82651223124776</v>
          </cell>
          <cell r="U307">
            <v>17610</v>
          </cell>
          <cell r="V307">
            <v>8330.1797540208136</v>
          </cell>
        </row>
        <row r="308">
          <cell r="B308">
            <v>5042</v>
          </cell>
          <cell r="Q308">
            <v>-680.81318338811559</v>
          </cell>
          <cell r="U308">
            <v>12907</v>
          </cell>
          <cell r="V308">
            <v>9920.8301306687172</v>
          </cell>
        </row>
        <row r="309">
          <cell r="B309">
            <v>5043</v>
          </cell>
          <cell r="Q309">
            <v>-956.2860311112953</v>
          </cell>
          <cell r="U309">
            <v>6345</v>
          </cell>
          <cell r="V309">
            <v>15000</v>
          </cell>
        </row>
        <row r="310">
          <cell r="B310">
            <v>5044</v>
          </cell>
          <cell r="Q310">
            <v>-2897.6208379938139</v>
          </cell>
          <cell r="U310">
            <v>16647</v>
          </cell>
          <cell r="V310">
            <v>20551.85185185185</v>
          </cell>
        </row>
        <row r="311">
          <cell r="B311">
            <v>5045</v>
          </cell>
          <cell r="Q311">
            <v>-1431.3569653192217</v>
          </cell>
          <cell r="U311">
            <v>23598</v>
          </cell>
          <cell r="V311">
            <v>10162.79069767442</v>
          </cell>
        </row>
        <row r="312">
          <cell r="B312">
            <v>5046</v>
          </cell>
          <cell r="Q312">
            <v>187.72039634911516</v>
          </cell>
          <cell r="U312">
            <v>9256</v>
          </cell>
          <cell r="V312">
            <v>7574.4680851063831</v>
          </cell>
        </row>
        <row r="313">
          <cell r="B313">
            <v>5047</v>
          </cell>
          <cell r="Q313">
            <v>605.75857003530837</v>
          </cell>
          <cell r="U313">
            <v>33474</v>
          </cell>
          <cell r="V313">
            <v>8530.5810397553523</v>
          </cell>
        </row>
        <row r="314">
          <cell r="B314">
            <v>5049</v>
          </cell>
          <cell r="Q314">
            <v>92.75810186058294</v>
          </cell>
          <cell r="U314">
            <v>12843</v>
          </cell>
          <cell r="V314">
            <v>11508.064516129032</v>
          </cell>
        </row>
        <row r="315">
          <cell r="B315">
            <v>5052</v>
          </cell>
          <cell r="Q315">
            <v>81.433680190303562</v>
          </cell>
          <cell r="U315">
            <v>5128</v>
          </cell>
          <cell r="V315">
            <v>8490.0662251655631</v>
          </cell>
        </row>
        <row r="316">
          <cell r="B316">
            <v>5053</v>
          </cell>
          <cell r="Q316">
            <v>1018.5609366240024</v>
          </cell>
          <cell r="U316">
            <v>62840</v>
          </cell>
          <cell r="V316">
            <v>9057.3652349380227</v>
          </cell>
        </row>
        <row r="317">
          <cell r="B317">
            <v>5054</v>
          </cell>
          <cell r="Q317">
            <v>994.7840244031031</v>
          </cell>
          <cell r="U317">
            <v>81155</v>
          </cell>
          <cell r="V317">
            <v>8096.8771824802952</v>
          </cell>
        </row>
        <row r="318">
          <cell r="B318">
            <v>5055</v>
          </cell>
          <cell r="Q318">
            <v>464.04454348622767</v>
          </cell>
          <cell r="U318">
            <v>60924</v>
          </cell>
          <cell r="V318">
            <v>9999.0152634170354</v>
          </cell>
        </row>
        <row r="319">
          <cell r="B319">
            <v>5056</v>
          </cell>
          <cell r="Q319">
            <v>101.68922700553185</v>
          </cell>
          <cell r="U319">
            <v>55229</v>
          </cell>
          <cell r="V319">
            <v>10375.540108961113</v>
          </cell>
        </row>
        <row r="320">
          <cell r="B320">
            <v>5057</v>
          </cell>
          <cell r="Q320">
            <v>2115.6821068842528</v>
          </cell>
          <cell r="U320">
            <v>97504</v>
          </cell>
          <cell r="V320">
            <v>9266.6793385287965</v>
          </cell>
        </row>
        <row r="321">
          <cell r="B321">
            <v>5058</v>
          </cell>
          <cell r="Q321">
            <v>126.74065663793499</v>
          </cell>
          <cell r="U321">
            <v>41005</v>
          </cell>
          <cell r="V321">
            <v>9450.3341783821161</v>
          </cell>
        </row>
        <row r="322">
          <cell r="B322">
            <v>5059</v>
          </cell>
          <cell r="Q322">
            <v>2211.9457170612623</v>
          </cell>
          <cell r="U322">
            <v>168803</v>
          </cell>
          <cell r="V322">
            <v>8982.2274251050931</v>
          </cell>
        </row>
        <row r="323">
          <cell r="B323">
            <v>5060</v>
          </cell>
          <cell r="Q323">
            <v>0.89445901770045566</v>
          </cell>
          <cell r="U323">
            <v>117686</v>
          </cell>
          <cell r="V323">
            <v>11806.380417335473</v>
          </cell>
        </row>
        <row r="324">
          <cell r="B324">
            <v>5061</v>
          </cell>
          <cell r="Q324">
            <v>-1275.5459046734939</v>
          </cell>
          <cell r="U324">
            <v>19337</v>
          </cell>
          <cell r="V324">
            <v>9875.8937691521951</v>
          </cell>
        </row>
        <row r="325">
          <cell r="B325">
            <v>5501</v>
          </cell>
          <cell r="Q325">
            <v>5798.6400070198824</v>
          </cell>
          <cell r="U325">
            <v>887052</v>
          </cell>
          <cell r="V325">
            <v>11264.867610641944</v>
          </cell>
        </row>
        <row r="326">
          <cell r="B326">
            <v>5503</v>
          </cell>
          <cell r="Q326">
            <v>2385.0519977924087</v>
          </cell>
          <cell r="U326">
            <v>250840</v>
          </cell>
          <cell r="V326">
            <v>10011.17496807152</v>
          </cell>
        </row>
        <row r="327">
          <cell r="B327">
            <v>5510</v>
          </cell>
          <cell r="Q327">
            <v>161.06058330986161</v>
          </cell>
          <cell r="U327">
            <v>23859</v>
          </cell>
          <cell r="V327">
            <v>8386.2917398945519</v>
          </cell>
        </row>
        <row r="328">
          <cell r="B328">
            <v>5512</v>
          </cell>
          <cell r="Q328">
            <v>750.75384472342557</v>
          </cell>
          <cell r="U328">
            <v>38618</v>
          </cell>
          <cell r="V328">
            <v>9020.7895351553379</v>
          </cell>
        </row>
        <row r="329">
          <cell r="B329">
            <v>5514</v>
          </cell>
          <cell r="Q329">
            <v>195.48716371152534</v>
          </cell>
          <cell r="U329">
            <v>13959</v>
          </cell>
          <cell r="V329">
            <v>10647.597254004577</v>
          </cell>
        </row>
        <row r="330">
          <cell r="B330">
            <v>5516</v>
          </cell>
          <cell r="Q330">
            <v>9.7234649205527148</v>
          </cell>
          <cell r="U330">
            <v>10884</v>
          </cell>
          <cell r="V330">
            <v>10171.962616822429</v>
          </cell>
        </row>
        <row r="331">
          <cell r="B331">
            <v>5518</v>
          </cell>
          <cell r="Q331">
            <v>-4.9220320616354911</v>
          </cell>
          <cell r="U331">
            <v>7045</v>
          </cell>
          <cell r="V331">
            <v>7145.0304259634886</v>
          </cell>
        </row>
        <row r="332">
          <cell r="B332">
            <v>5520</v>
          </cell>
          <cell r="Q332">
            <v>-3156.7122556023432</v>
          </cell>
          <cell r="U332">
            <v>53043</v>
          </cell>
          <cell r="V332">
            <v>13307.325639739087</v>
          </cell>
        </row>
        <row r="333">
          <cell r="B333">
            <v>5522</v>
          </cell>
          <cell r="Q333">
            <v>374.82559406860719</v>
          </cell>
          <cell r="U333">
            <v>18254</v>
          </cell>
          <cell r="V333">
            <v>8822.6196230062833</v>
          </cell>
        </row>
        <row r="334">
          <cell r="B334">
            <v>5524</v>
          </cell>
          <cell r="Q334">
            <v>-819.44129880392643</v>
          </cell>
          <cell r="U334">
            <v>72367</v>
          </cell>
          <cell r="V334">
            <v>10778.522490318737</v>
          </cell>
        </row>
        <row r="335">
          <cell r="B335">
            <v>5526</v>
          </cell>
          <cell r="Q335">
            <v>532.77583830075355</v>
          </cell>
          <cell r="U335">
            <v>32728</v>
          </cell>
          <cell r="V335">
            <v>9391.1047345767565</v>
          </cell>
        </row>
        <row r="336">
          <cell r="B336">
            <v>5528</v>
          </cell>
          <cell r="Q336">
            <v>15.511743884375619</v>
          </cell>
          <cell r="U336">
            <v>9201</v>
          </cell>
          <cell r="V336">
            <v>8575.0232991612302</v>
          </cell>
        </row>
        <row r="337">
          <cell r="B337">
            <v>5530</v>
          </cell>
          <cell r="Q337">
            <v>928.05920304370466</v>
          </cell>
          <cell r="U337">
            <v>152996</v>
          </cell>
          <cell r="V337">
            <v>10272.324425943334</v>
          </cell>
        </row>
        <row r="338">
          <cell r="B338">
            <v>5532</v>
          </cell>
          <cell r="Q338">
            <v>662.08114783262317</v>
          </cell>
          <cell r="U338">
            <v>47057</v>
          </cell>
          <cell r="V338">
            <v>8446.7779572787658</v>
          </cell>
        </row>
        <row r="339">
          <cell r="B339">
            <v>5534</v>
          </cell>
          <cell r="Q339">
            <v>227.31671342840855</v>
          </cell>
          <cell r="U339">
            <v>20230</v>
          </cell>
          <cell r="V339">
            <v>9043.3616450603495</v>
          </cell>
        </row>
        <row r="340">
          <cell r="B340">
            <v>5536</v>
          </cell>
          <cell r="Q340">
            <v>458.64551709998523</v>
          </cell>
          <cell r="U340">
            <v>23757</v>
          </cell>
          <cell r="V340">
            <v>8660.9551585854915</v>
          </cell>
        </row>
        <row r="341">
          <cell r="B341">
            <v>5538</v>
          </cell>
          <cell r="Q341">
            <v>-1112.4462548590488</v>
          </cell>
          <cell r="U341">
            <v>18627</v>
          </cell>
          <cell r="V341">
            <v>10206.575342465752</v>
          </cell>
        </row>
        <row r="342">
          <cell r="B342">
            <v>5540</v>
          </cell>
          <cell r="Q342">
            <v>-1080.1000938630441</v>
          </cell>
          <cell r="U342">
            <v>18653</v>
          </cell>
          <cell r="V342">
            <v>9449.3414387031407</v>
          </cell>
        </row>
        <row r="343">
          <cell r="B343">
            <v>5542</v>
          </cell>
          <cell r="Q343">
            <v>507.06800278213586</v>
          </cell>
          <cell r="U343">
            <v>26023</v>
          </cell>
          <cell r="V343">
            <v>9313.8869005010729</v>
          </cell>
        </row>
        <row r="344">
          <cell r="B344">
            <v>5544</v>
          </cell>
          <cell r="Q344">
            <v>809.28312262286909</v>
          </cell>
          <cell r="U344">
            <v>43153</v>
          </cell>
          <cell r="V344">
            <v>9001.4601585314977</v>
          </cell>
        </row>
        <row r="345">
          <cell r="B345">
            <v>5546</v>
          </cell>
          <cell r="Q345">
            <v>-767.15806136992023</v>
          </cell>
          <cell r="U345">
            <v>12042</v>
          </cell>
          <cell r="V345">
            <v>10407.951598962836</v>
          </cell>
        </row>
        <row r="346">
          <cell r="B346">
            <v>5601</v>
          </cell>
          <cell r="Q346">
            <v>-331.74637004696342</v>
          </cell>
          <cell r="U346">
            <v>219140</v>
          </cell>
          <cell r="V346">
            <v>10094.895890915792</v>
          </cell>
        </row>
        <row r="347">
          <cell r="B347">
            <v>5603</v>
          </cell>
          <cell r="Q347">
            <v>1084.2167577780892</v>
          </cell>
          <cell r="U347">
            <v>125581</v>
          </cell>
          <cell r="V347">
            <v>11076.115717057683</v>
          </cell>
        </row>
        <row r="348">
          <cell r="B348">
            <v>5605</v>
          </cell>
          <cell r="Q348">
            <v>-198.27342655041321</v>
          </cell>
          <cell r="U348">
            <v>99254</v>
          </cell>
          <cell r="V348">
            <v>9863.261452847064</v>
          </cell>
        </row>
        <row r="349">
          <cell r="B349">
            <v>5607</v>
          </cell>
          <cell r="Q349">
            <v>775.87099571566432</v>
          </cell>
          <cell r="U349">
            <v>54260</v>
          </cell>
          <cell r="V349">
            <v>9343.8952987773373</v>
          </cell>
        </row>
        <row r="350">
          <cell r="B350">
            <v>5610</v>
          </cell>
          <cell r="Q350">
            <v>334.81107723495552</v>
          </cell>
          <cell r="U350">
            <v>21936</v>
          </cell>
          <cell r="V350">
            <v>8552.0467836257303</v>
          </cell>
        </row>
        <row r="351">
          <cell r="B351">
            <v>5612</v>
          </cell>
          <cell r="Q351">
            <v>-200.74941669014333</v>
          </cell>
          <cell r="U351">
            <v>22242</v>
          </cell>
          <cell r="V351">
            <v>7809.6910112359556</v>
          </cell>
        </row>
        <row r="352">
          <cell r="B352">
            <v>5614</v>
          </cell>
          <cell r="Q352">
            <v>190.914552587559</v>
          </cell>
          <cell r="U352">
            <v>7283</v>
          </cell>
          <cell r="V352">
            <v>8429.3981481481496</v>
          </cell>
        </row>
        <row r="353">
          <cell r="B353">
            <v>5616</v>
          </cell>
          <cell r="Q353">
            <v>177.06237022922005</v>
          </cell>
          <cell r="U353">
            <v>7798</v>
          </cell>
          <cell r="V353">
            <v>7965.2706843718088</v>
          </cell>
        </row>
        <row r="354">
          <cell r="B354">
            <v>5618</v>
          </cell>
          <cell r="Q354">
            <v>6.5852772907388299</v>
          </cell>
          <cell r="U354">
            <v>11592</v>
          </cell>
          <cell r="V354">
            <v>10415.094339622641</v>
          </cell>
        </row>
        <row r="355">
          <cell r="B355">
            <v>5620</v>
          </cell>
          <cell r="Q355">
            <v>364.66214906323125</v>
          </cell>
          <cell r="U355">
            <v>29280</v>
          </cell>
          <cell r="V355">
            <v>9922.0603185360906</v>
          </cell>
        </row>
        <row r="356">
          <cell r="B356">
            <v>5622</v>
          </cell>
          <cell r="Q356">
            <v>493.31608435316002</v>
          </cell>
          <cell r="U356">
            <v>36898</v>
          </cell>
          <cell r="V356">
            <v>9487.7860632553347</v>
          </cell>
        </row>
        <row r="357">
          <cell r="B357">
            <v>5624</v>
          </cell>
          <cell r="Q357">
            <v>-842.48100793630579</v>
          </cell>
          <cell r="U357">
            <v>13755</v>
          </cell>
          <cell r="V357">
            <v>11320.987654320987</v>
          </cell>
        </row>
        <row r="358">
          <cell r="B358">
            <v>5626</v>
          </cell>
          <cell r="Q358">
            <v>-48.868350961196938</v>
          </cell>
          <cell r="U358">
            <v>9112</v>
          </cell>
          <cell r="V358">
            <v>8515.8878504672903</v>
          </cell>
        </row>
        <row r="359">
          <cell r="B359">
            <v>5628</v>
          </cell>
          <cell r="Q359">
            <v>283.17029877313689</v>
          </cell>
          <cell r="U359">
            <v>25233</v>
          </cell>
          <cell r="V359">
            <v>8989.3124332027073</v>
          </cell>
        </row>
        <row r="360">
          <cell r="B360">
            <v>5630</v>
          </cell>
          <cell r="Q360">
            <v>-96.439754857721937</v>
          </cell>
          <cell r="U360">
            <v>8509</v>
          </cell>
          <cell r="V360">
            <v>9539.2376681614351</v>
          </cell>
        </row>
        <row r="361">
          <cell r="B361">
            <v>5632</v>
          </cell>
          <cell r="Q361">
            <v>314.02054664581601</v>
          </cell>
          <cell r="U361">
            <v>19862</v>
          </cell>
          <cell r="V361">
            <v>9399.9053478466631</v>
          </cell>
        </row>
        <row r="362">
          <cell r="B362">
            <v>5634</v>
          </cell>
          <cell r="Q362">
            <v>372.89933244044551</v>
          </cell>
          <cell r="U362">
            <v>16558</v>
          </cell>
          <cell r="V362">
            <v>8396.5517241379312</v>
          </cell>
        </row>
        <row r="363">
          <cell r="B363">
            <v>5636</v>
          </cell>
          <cell r="Q363">
            <v>141.63235144213195</v>
          </cell>
          <cell r="U363">
            <v>7977</v>
          </cell>
          <cell r="V363">
            <v>9286.379511059371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296" activePane="bottomRight" state="frozen"/>
      <selection pane="topRight" activeCell="D1" sqref="D1"/>
      <selection pane="bottomLeft" activeCell="A7" sqref="A7"/>
      <selection pane="bottomRight" activeCell="N22" sqref="N22"/>
    </sheetView>
  </sheetViews>
  <sheetFormatPr baseColWidth="10" defaultColWidth="11.42578125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5.1406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40" t="s">
        <v>2</v>
      </c>
      <c r="E1" s="240"/>
      <c r="F1" s="240"/>
      <c r="G1" s="241" t="s">
        <v>3</v>
      </c>
      <c r="H1" s="241"/>
      <c r="I1" s="241" t="s">
        <v>4</v>
      </c>
      <c r="J1" s="241"/>
      <c r="K1" s="241"/>
      <c r="L1" s="241"/>
      <c r="M1" s="69" t="s">
        <v>5</v>
      </c>
      <c r="N1" s="242" t="s">
        <v>6</v>
      </c>
      <c r="O1" s="242"/>
      <c r="P1" s="242"/>
      <c r="Q1" s="70" t="s">
        <v>7</v>
      </c>
      <c r="R1" s="234" t="s">
        <v>8</v>
      </c>
      <c r="S1" s="234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5" t="s">
        <v>13</v>
      </c>
      <c r="E2" s="236"/>
      <c r="F2" s="236"/>
      <c r="G2" s="237" t="s">
        <v>14</v>
      </c>
      <c r="H2" s="237"/>
      <c r="I2" s="179" t="s">
        <v>15</v>
      </c>
      <c r="J2" s="179"/>
      <c r="K2" s="179"/>
      <c r="L2" s="179"/>
      <c r="M2" s="180" t="str">
        <f>D2</f>
        <v>Jan-Apr</v>
      </c>
      <c r="N2" s="238" t="str">
        <f>D2</f>
        <v>Jan-Apr</v>
      </c>
      <c r="O2" s="239"/>
      <c r="P2" s="239"/>
      <c r="Q2" s="181" t="str">
        <f>RIGHT(N2,4)</f>
        <v>-Apr</v>
      </c>
      <c r="R2" s="243" t="s">
        <v>16</v>
      </c>
      <c r="S2" s="243"/>
      <c r="T2" s="73" t="s">
        <v>17</v>
      </c>
      <c r="U2" s="76" t="str">
        <f>D2</f>
        <v>Jan-Apr</v>
      </c>
      <c r="V2" s="74" t="str">
        <f>U2</f>
        <v>Jan-Apr</v>
      </c>
      <c r="X2" t="s">
        <v>18</v>
      </c>
      <c r="Y2"/>
    </row>
    <row r="3" spans="2:27">
      <c r="B3" s="182" t="s">
        <v>19</v>
      </c>
      <c r="C3" s="183"/>
      <c r="D3" s="175"/>
      <c r="E3" s="175"/>
      <c r="F3" s="75" t="s">
        <v>20</v>
      </c>
      <c r="G3" s="239" t="s">
        <v>21</v>
      </c>
      <c r="H3" s="239"/>
      <c r="I3" s="179" t="s">
        <v>22</v>
      </c>
      <c r="J3" s="179"/>
      <c r="K3" s="179" t="s">
        <v>23</v>
      </c>
      <c r="L3" s="179"/>
      <c r="M3" s="180" t="s">
        <v>24</v>
      </c>
      <c r="N3" s="184" t="s">
        <v>25</v>
      </c>
      <c r="O3" s="179"/>
      <c r="P3" s="184" t="s">
        <v>26</v>
      </c>
      <c r="Q3" s="185" t="s">
        <v>27</v>
      </c>
      <c r="R3" s="176" t="s">
        <v>28</v>
      </c>
      <c r="S3" s="186" t="s">
        <v>29</v>
      </c>
      <c r="T3" s="165">
        <v>45658</v>
      </c>
      <c r="V3" s="74"/>
      <c r="X3" s="184"/>
      <c r="Y3" s="179"/>
    </row>
    <row r="4" spans="2:27">
      <c r="B4" s="183"/>
      <c r="C4" s="77">
        <f>J367</f>
        <v>-103.22980023684718</v>
      </c>
      <c r="D4" s="187" t="s">
        <v>30</v>
      </c>
      <c r="E4" s="175" t="s">
        <v>31</v>
      </c>
      <c r="F4" s="175" t="s">
        <v>32</v>
      </c>
      <c r="G4" s="184" t="s">
        <v>33</v>
      </c>
      <c r="H4" s="184" t="s">
        <v>30</v>
      </c>
      <c r="I4" s="184" t="s">
        <v>31</v>
      </c>
      <c r="J4" s="184" t="s">
        <v>30</v>
      </c>
      <c r="K4" s="184" t="s">
        <v>31</v>
      </c>
      <c r="L4" s="184" t="s">
        <v>30</v>
      </c>
      <c r="M4" s="181" t="s">
        <v>30</v>
      </c>
      <c r="N4" s="184" t="s">
        <v>30</v>
      </c>
      <c r="O4" s="184" t="s">
        <v>31</v>
      </c>
      <c r="P4" s="184" t="s">
        <v>34</v>
      </c>
      <c r="Q4" s="181" t="s">
        <v>30</v>
      </c>
      <c r="R4" s="186" t="s">
        <v>35</v>
      </c>
      <c r="S4" s="186" t="s">
        <v>31</v>
      </c>
      <c r="T4" s="188"/>
      <c r="U4" s="78" t="s">
        <v>30</v>
      </c>
      <c r="V4" s="187" t="s">
        <v>31</v>
      </c>
      <c r="X4" s="184" t="s">
        <v>30</v>
      </c>
      <c r="Y4" s="184" t="s">
        <v>31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00">
        <v>301</v>
      </c>
      <c r="C7" t="s">
        <v>36</v>
      </c>
      <c r="D7" s="1">
        <v>11003429</v>
      </c>
      <c r="E7" s="86">
        <f>D7/T7*1000</f>
        <v>15192.02115174861</v>
      </c>
      <c r="F7" s="87">
        <f t="shared" ref="F7:F70" si="0">E7/E$365</f>
        <v>1.251052243585087</v>
      </c>
      <c r="G7" s="189">
        <f>($E$365+$Y$365-E7-Y7)*0.62</f>
        <v>-1889.5260156560839</v>
      </c>
      <c r="H7" s="189">
        <f>G7*T7/1000</f>
        <v>-1368564.797879545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-103.22980023684718</v>
      </c>
      <c r="L7" s="88">
        <f t="shared" ref="L7:L70" si="3">K7*T7/1000</f>
        <v>-74768.312013546049</v>
      </c>
      <c r="M7" s="89">
        <f>+H7+L7</f>
        <v>-1443333.109893091</v>
      </c>
      <c r="N7" s="89">
        <f>D7+M7</f>
        <v>9560095.890106909</v>
      </c>
      <c r="O7" s="89">
        <f>N7/T7*1000</f>
        <v>13199.265335855678</v>
      </c>
      <c r="P7" s="90">
        <f t="shared" ref="P7:P70" si="4">O7/O$365</f>
        <v>1.0869502054502116</v>
      </c>
      <c r="Q7" s="227">
        <f>SUMIFS([1]april25!$Q$7:$Q$363,[1]april25!$B$7:$B$363,B7)</f>
        <v>-17222.586622122442</v>
      </c>
      <c r="R7" s="90">
        <f>(D7-U7)/U7</f>
        <v>7.9052856951545673E-3</v>
      </c>
      <c r="S7" s="90">
        <f>(E7-V7)/V7</f>
        <v>-1.2512907864675809E-3</v>
      </c>
      <c r="T7" s="92">
        <v>724290</v>
      </c>
      <c r="U7" s="1">
        <f>SUMIFS([1]april25!$U$7:$U$363,[1]april25!$B$7:$B$363,B7)</f>
        <v>10917126</v>
      </c>
      <c r="V7" s="1">
        <f>SUMIFS([1]april25!$V$7:$V$363,[1]april25!$B$7:$B$363,B7)</f>
        <v>15211.054604227334</v>
      </c>
      <c r="W7" s="196"/>
      <c r="X7" s="1">
        <v>0</v>
      </c>
      <c r="Y7" s="89">
        <f>X7*1000/T7</f>
        <v>0</v>
      </c>
      <c r="Z7" s="1"/>
      <c r="AA7" s="1"/>
    </row>
    <row r="8" spans="2:27" ht="24.95" customHeight="1">
      <c r="B8" s="200">
        <v>1101</v>
      </c>
      <c r="C8" t="s">
        <v>37</v>
      </c>
      <c r="D8" s="1">
        <v>193495</v>
      </c>
      <c r="E8" s="86">
        <f t="shared" ref="E8:E71" si="5">D8/T8*1000</f>
        <v>12585.040650406505</v>
      </c>
      <c r="F8" s="87">
        <f>E8/E$365</f>
        <v>1.0363692351421177</v>
      </c>
      <c r="G8" s="189">
        <f t="shared" ref="G8:G71" si="6">($E$365+$Y$365-E8-Y8)*0.62</f>
        <v>-273.19810482397907</v>
      </c>
      <c r="H8" s="189">
        <f t="shared" ref="H8:H70" si="7">G8*T8/1000</f>
        <v>-4200.4208616686783</v>
      </c>
      <c r="I8" s="189">
        <f t="shared" si="1"/>
        <v>0</v>
      </c>
      <c r="J8" s="88">
        <f t="shared" si="2"/>
        <v>0</v>
      </c>
      <c r="K8" s="189">
        <f t="shared" ref="K8:K71" si="8">I8+J$367</f>
        <v>-103.22980023684718</v>
      </c>
      <c r="L8" s="88">
        <f t="shared" si="3"/>
        <v>-1587.1581786415254</v>
      </c>
      <c r="M8" s="89">
        <f t="shared" ref="M8:M71" si="9">+H8+L8</f>
        <v>-5787.5790403102037</v>
      </c>
      <c r="N8" s="89">
        <f t="shared" ref="N8:N71" si="10">D8+M8</f>
        <v>187707.4209596898</v>
      </c>
      <c r="O8" s="89">
        <f t="shared" ref="O8:O71" si="11">N8/T8*1000</f>
        <v>12208.612745345677</v>
      </c>
      <c r="P8" s="90">
        <f t="shared" si="4"/>
        <v>1.0053706622418832</v>
      </c>
      <c r="Q8" s="227">
        <f>SUMIFS([1]april25!$Q$7:$Q$363,[1]april25!$B$7:$B$363,B8)</f>
        <v>588.75903310119793</v>
      </c>
      <c r="R8" s="90">
        <f t="shared" ref="R8:S71" si="12">(D8-U8)/U8</f>
        <v>0.15174224116379567</v>
      </c>
      <c r="S8" s="90">
        <f t="shared" si="12"/>
        <v>0.14020609123604125</v>
      </c>
      <c r="T8" s="92">
        <v>15375</v>
      </c>
      <c r="U8" s="1">
        <f>SUMIFS([1]april25!$U$7:$U$363,[1]april25!$B$7:$B$363,B8)</f>
        <v>168002</v>
      </c>
      <c r="V8" s="1">
        <f>SUMIFS([1]april25!$V$7:$V$363,[1]april25!$B$7:$B$363,B8)</f>
        <v>11037.513960974969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38</v>
      </c>
      <c r="D9" s="1">
        <v>2259913</v>
      </c>
      <c r="E9" s="86">
        <f t="shared" si="5"/>
        <v>15053.742597736524</v>
      </c>
      <c r="F9" s="87">
        <f t="shared" si="0"/>
        <v>1.2396651020383145</v>
      </c>
      <c r="G9" s="189">
        <f t="shared" si="6"/>
        <v>-1803.7933121685908</v>
      </c>
      <c r="H9" s="189">
        <f t="shared" si="7"/>
        <v>-270790.86340268533</v>
      </c>
      <c r="I9" s="189">
        <f t="shared" si="1"/>
        <v>0</v>
      </c>
      <c r="J9" s="88">
        <f t="shared" si="2"/>
        <v>0</v>
      </c>
      <c r="K9" s="189">
        <f t="shared" si="8"/>
        <v>-103.22980023684718</v>
      </c>
      <c r="L9" s="88">
        <f t="shared" si="3"/>
        <v>-15497.167300956211</v>
      </c>
      <c r="M9" s="89">
        <f t="shared" si="9"/>
        <v>-286288.03070364153</v>
      </c>
      <c r="N9" s="89">
        <f t="shared" si="10"/>
        <v>1973624.9692963585</v>
      </c>
      <c r="O9" s="89">
        <f t="shared" si="11"/>
        <v>13146.719485331085</v>
      </c>
      <c r="P9" s="90">
        <f t="shared" si="4"/>
        <v>1.082623091662438</v>
      </c>
      <c r="Q9" s="227">
        <f>SUMIFS([1]april25!$Q$7:$Q$363,[1]april25!$B$7:$B$363,B9)</f>
        <v>5403.3427347155521</v>
      </c>
      <c r="R9" s="93">
        <f t="shared" si="12"/>
        <v>4.8674280830006605E-2</v>
      </c>
      <c r="S9" s="93">
        <f t="shared" si="12"/>
        <v>4.1164939477300912E-2</v>
      </c>
      <c r="T9" s="92">
        <v>150123</v>
      </c>
      <c r="U9" s="1">
        <f>SUMIFS([1]april25!$U$7:$U$363,[1]april25!$B$7:$B$363,B9)</f>
        <v>2155019</v>
      </c>
      <c r="V9" s="1">
        <f>SUMIFS([1]april25!$V$7:$V$363,[1]april25!$B$7:$B$363,B9)</f>
        <v>14458.556974934249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39</v>
      </c>
      <c r="D10" s="1">
        <v>474804</v>
      </c>
      <c r="E10" s="86">
        <f>D10/T10*1000</f>
        <v>12351.499700840248</v>
      </c>
      <c r="F10" s="87">
        <f t="shared" si="0"/>
        <v>1.0171373024054897</v>
      </c>
      <c r="G10" s="189">
        <f t="shared" si="6"/>
        <v>-128.40271609289971</v>
      </c>
      <c r="H10" s="189">
        <f t="shared" si="7"/>
        <v>-4935.928809327158</v>
      </c>
      <c r="I10" s="189">
        <f t="shared" si="1"/>
        <v>0</v>
      </c>
      <c r="J10" s="88">
        <f t="shared" si="2"/>
        <v>0</v>
      </c>
      <c r="K10" s="189">
        <f t="shared" si="8"/>
        <v>-103.22980023684718</v>
      </c>
      <c r="L10" s="88">
        <f t="shared" si="3"/>
        <v>-3968.2567509046426</v>
      </c>
      <c r="M10" s="89">
        <f t="shared" si="9"/>
        <v>-8904.185560231801</v>
      </c>
      <c r="N10" s="89">
        <f t="shared" si="10"/>
        <v>465899.8144397682</v>
      </c>
      <c r="O10" s="89">
        <f t="shared" si="11"/>
        <v>12119.867184510502</v>
      </c>
      <c r="P10" s="90">
        <f t="shared" si="4"/>
        <v>0.99806252780196469</v>
      </c>
      <c r="Q10" s="227">
        <f>SUMIFS([1]april25!$Q$7:$Q$363,[1]april25!$B$7:$B$363,B10)</f>
        <v>3455.9369256223472</v>
      </c>
      <c r="R10" s="93">
        <f t="shared" si="12"/>
        <v>7.3575963677803308E-2</v>
      </c>
      <c r="S10" s="93">
        <f t="shared" si="12"/>
        <v>6.9414708284135179E-2</v>
      </c>
      <c r="T10" s="92">
        <v>38441</v>
      </c>
      <c r="U10" s="1">
        <f>SUMIFS([1]april25!$U$7:$U$363,[1]april25!$B$7:$B$363,B10)</f>
        <v>442264</v>
      </c>
      <c r="V10" s="1">
        <f>SUMIFS([1]april25!$V$7:$V$363,[1]april25!$B$7:$B$363,B10)</f>
        <v>11549.775410007313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40</v>
      </c>
      <c r="D11" s="1">
        <v>1069884</v>
      </c>
      <c r="E11" s="86">
        <f t="shared" si="5"/>
        <v>12600.508785980121</v>
      </c>
      <c r="F11" s="87">
        <f t="shared" si="0"/>
        <v>1.0376430252139031</v>
      </c>
      <c r="G11" s="189">
        <f t="shared" si="6"/>
        <v>-282.7883488796208</v>
      </c>
      <c r="H11" s="189">
        <f t="shared" si="7"/>
        <v>-24010.993126670841</v>
      </c>
      <c r="I11" s="189">
        <f t="shared" si="1"/>
        <v>0</v>
      </c>
      <c r="J11" s="88">
        <f t="shared" si="2"/>
        <v>0</v>
      </c>
      <c r="K11" s="189">
        <f t="shared" si="8"/>
        <v>-103.22980023684718</v>
      </c>
      <c r="L11" s="88">
        <f t="shared" si="3"/>
        <v>-8765.0358785102198</v>
      </c>
      <c r="M11" s="89">
        <f t="shared" si="9"/>
        <v>-32776.029005181059</v>
      </c>
      <c r="N11" s="89">
        <f t="shared" si="10"/>
        <v>1037107.970994819</v>
      </c>
      <c r="O11" s="89">
        <f t="shared" si="11"/>
        <v>12214.490636863651</v>
      </c>
      <c r="P11" s="90">
        <f t="shared" si="4"/>
        <v>1.0058547024691615</v>
      </c>
      <c r="Q11" s="227">
        <f>SUMIFS([1]april25!$Q$7:$Q$363,[1]april25!$B$7:$B$363,B11)</f>
        <v>-282.81875755723013</v>
      </c>
      <c r="R11" s="93">
        <f t="shared" si="12"/>
        <v>0.10812426009149749</v>
      </c>
      <c r="S11" s="93">
        <f t="shared" si="12"/>
        <v>9.2384896808057337E-2</v>
      </c>
      <c r="T11" s="92">
        <v>84908</v>
      </c>
      <c r="U11" s="1">
        <f>SUMIFS([1]april25!$U$7:$U$363,[1]april25!$B$7:$B$363,B11)</f>
        <v>965491</v>
      </c>
      <c r="V11" s="1">
        <f>SUMIFS([1]april25!$V$7:$V$363,[1]april25!$B$7:$B$363,B11)</f>
        <v>11534.861771522783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41</v>
      </c>
      <c r="D12" s="1">
        <v>35263</v>
      </c>
      <c r="E12" s="86">
        <f t="shared" si="5"/>
        <v>10460.694156036783</v>
      </c>
      <c r="F12" s="87">
        <f t="shared" si="0"/>
        <v>0.86143079730118199</v>
      </c>
      <c r="G12" s="189">
        <f t="shared" si="6"/>
        <v>1043.8967216852484</v>
      </c>
      <c r="H12" s="189">
        <f t="shared" si="7"/>
        <v>3518.9758488009725</v>
      </c>
      <c r="I12" s="189">
        <f t="shared" si="1"/>
        <v>164.24258733041168</v>
      </c>
      <c r="J12" s="88">
        <f t="shared" si="2"/>
        <v>553.66176189081773</v>
      </c>
      <c r="K12" s="189">
        <f t="shared" si="8"/>
        <v>61.012787093564498</v>
      </c>
      <c r="L12" s="88">
        <f t="shared" si="3"/>
        <v>205.67410529240593</v>
      </c>
      <c r="M12" s="89">
        <f t="shared" si="9"/>
        <v>3724.6499540933783</v>
      </c>
      <c r="N12" s="89">
        <f t="shared" si="10"/>
        <v>38987.64995409338</v>
      </c>
      <c r="O12" s="89">
        <f t="shared" si="11"/>
        <v>11565.603664815597</v>
      </c>
      <c r="P12" s="90">
        <f t="shared" si="4"/>
        <v>0.95241931726892348</v>
      </c>
      <c r="Q12" s="227">
        <f>SUMIFS([1]april25!$Q$7:$Q$363,[1]april25!$B$7:$B$363,B12)</f>
        <v>136.68498469058386</v>
      </c>
      <c r="R12" s="93">
        <f t="shared" si="12"/>
        <v>9.1362074835195442E-2</v>
      </c>
      <c r="S12" s="93">
        <f t="shared" si="12"/>
        <v>8.3592068962740587E-2</v>
      </c>
      <c r="T12" s="92">
        <v>3371</v>
      </c>
      <c r="U12" s="1">
        <f>SUMIFS([1]april25!$U$7:$U$363,[1]april25!$B$7:$B$363,B12)</f>
        <v>32311</v>
      </c>
      <c r="V12" s="1">
        <f>SUMIFS([1]april25!$V$7:$V$363,[1]april25!$B$7:$B$363,B12)</f>
        <v>9653.7197490289818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42</v>
      </c>
      <c r="D13" s="1">
        <v>33518</v>
      </c>
      <c r="E13" s="86">
        <f t="shared" si="5"/>
        <v>10284.749923289351</v>
      </c>
      <c r="F13" s="87">
        <f t="shared" si="0"/>
        <v>0.84694191363482429</v>
      </c>
      <c r="G13" s="189">
        <f t="shared" si="6"/>
        <v>1152.9821459886559</v>
      </c>
      <c r="H13" s="189">
        <f t="shared" si="7"/>
        <v>3757.5688137770294</v>
      </c>
      <c r="I13" s="189">
        <f t="shared" si="1"/>
        <v>225.82306879201278</v>
      </c>
      <c r="J13" s="88">
        <f t="shared" si="2"/>
        <v>735.95738119316968</v>
      </c>
      <c r="K13" s="189">
        <f t="shared" si="8"/>
        <v>122.59326855516559</v>
      </c>
      <c r="L13" s="88">
        <f t="shared" si="3"/>
        <v>399.5314622212847</v>
      </c>
      <c r="M13" s="89">
        <f t="shared" si="9"/>
        <v>4157.1002759983139</v>
      </c>
      <c r="N13" s="89">
        <f t="shared" si="10"/>
        <v>37675.100275998317</v>
      </c>
      <c r="O13" s="89">
        <f t="shared" si="11"/>
        <v>11560.325337833176</v>
      </c>
      <c r="P13" s="90">
        <f t="shared" si="4"/>
        <v>0.95198465075893279</v>
      </c>
      <c r="Q13" s="227">
        <f>SUMIFS([1]april25!$Q$7:$Q$363,[1]april25!$B$7:$B$363,B13)</f>
        <v>-133.38338323743028</v>
      </c>
      <c r="R13" s="93">
        <f t="shared" si="12"/>
        <v>3.2339534310705922E-2</v>
      </c>
      <c r="S13" s="93">
        <f t="shared" si="12"/>
        <v>2.1886265015752283E-2</v>
      </c>
      <c r="T13" s="92">
        <v>3259</v>
      </c>
      <c r="U13" s="1">
        <f>SUMIFS([1]april25!$U$7:$U$363,[1]april25!$B$7:$B$363,B13)</f>
        <v>32468</v>
      </c>
      <c r="V13" s="1">
        <f>SUMIFS([1]april25!$V$7:$V$363,[1]april25!$B$7:$B$363,B13)</f>
        <v>10064.476131432115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43</v>
      </c>
      <c r="D14" s="1">
        <v>31713</v>
      </c>
      <c r="E14" s="86">
        <f t="shared" si="5"/>
        <v>10916.69535283993</v>
      </c>
      <c r="F14" s="87">
        <f t="shared" si="0"/>
        <v>0.89898217474067421</v>
      </c>
      <c r="G14" s="189">
        <f t="shared" si="6"/>
        <v>761.17597966729738</v>
      </c>
      <c r="H14" s="189">
        <f t="shared" si="7"/>
        <v>2211.2162209334988</v>
      </c>
      <c r="I14" s="189">
        <f t="shared" si="1"/>
        <v>4.6421684493103381</v>
      </c>
      <c r="J14" s="88">
        <f t="shared" si="2"/>
        <v>13.485499345246531</v>
      </c>
      <c r="K14" s="189">
        <f t="shared" si="8"/>
        <v>-98.58763178753685</v>
      </c>
      <c r="L14" s="88">
        <f t="shared" si="3"/>
        <v>-286.39707034279451</v>
      </c>
      <c r="M14" s="89">
        <f t="shared" si="9"/>
        <v>1924.8191505907043</v>
      </c>
      <c r="N14" s="89">
        <f t="shared" si="10"/>
        <v>33637.819150590702</v>
      </c>
      <c r="O14" s="89">
        <f t="shared" si="11"/>
        <v>11579.28370071969</v>
      </c>
      <c r="P14" s="90">
        <f t="shared" si="4"/>
        <v>0.95354585859210816</v>
      </c>
      <c r="Q14" s="227">
        <f>SUMIFS([1]april25!$Q$7:$Q$363,[1]april25!$B$7:$B$363,B14)</f>
        <v>226.56015449125721</v>
      </c>
      <c r="R14" s="93">
        <f t="shared" si="12"/>
        <v>0.12897828408686365</v>
      </c>
      <c r="S14" s="93">
        <f t="shared" si="12"/>
        <v>0.12392605768647487</v>
      </c>
      <c r="T14" s="92">
        <v>2905</v>
      </c>
      <c r="U14" s="1">
        <f>SUMIFS([1]april25!$U$7:$U$363,[1]april25!$B$7:$B$363,B14)</f>
        <v>28090</v>
      </c>
      <c r="V14" s="1">
        <f>SUMIFS([1]april25!$V$7:$V$363,[1]april25!$B$7:$B$363,B14)</f>
        <v>9713.0013831258639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44</v>
      </c>
      <c r="D15" s="1">
        <v>202881</v>
      </c>
      <c r="E15" s="86">
        <f t="shared" si="5"/>
        <v>10110.180894005083</v>
      </c>
      <c r="F15" s="87">
        <f t="shared" si="0"/>
        <v>0.83256627700523611</v>
      </c>
      <c r="G15" s="189">
        <f t="shared" si="6"/>
        <v>1261.2149441449023</v>
      </c>
      <c r="H15" s="189">
        <f t="shared" si="7"/>
        <v>25308.800284155757</v>
      </c>
      <c r="I15" s="189">
        <f t="shared" si="1"/>
        <v>286.92222904150663</v>
      </c>
      <c r="J15" s="88">
        <f t="shared" si="2"/>
        <v>5757.6683701759139</v>
      </c>
      <c r="K15" s="189">
        <f t="shared" si="8"/>
        <v>183.69242880465944</v>
      </c>
      <c r="L15" s="88">
        <f t="shared" si="3"/>
        <v>3686.1559688231009</v>
      </c>
      <c r="M15" s="89">
        <f t="shared" si="9"/>
        <v>28994.95625297886</v>
      </c>
      <c r="N15" s="89">
        <f t="shared" si="10"/>
        <v>231875.95625297885</v>
      </c>
      <c r="O15" s="89">
        <f t="shared" si="11"/>
        <v>11555.088266954644</v>
      </c>
      <c r="P15" s="90">
        <f t="shared" si="4"/>
        <v>0.95155338166004499</v>
      </c>
      <c r="Q15" s="227">
        <f>SUMIFS([1]april25!$Q$7:$Q$363,[1]april25!$B$7:$B$363,B15)</f>
        <v>2036.0574036742801</v>
      </c>
      <c r="R15" s="93">
        <f t="shared" si="12"/>
        <v>0.10811253666289797</v>
      </c>
      <c r="S15" s="93">
        <f t="shared" si="12"/>
        <v>9.4859583615651416E-2</v>
      </c>
      <c r="T15" s="92">
        <v>20067</v>
      </c>
      <c r="U15" s="1">
        <f>SUMIFS([1]april25!$U$7:$U$363,[1]april25!$B$7:$B$363,B15)</f>
        <v>183087</v>
      </c>
      <c r="V15" s="1">
        <f>SUMIFS([1]april25!$V$7:$V$363,[1]april25!$B$7:$B$363,B15)</f>
        <v>9234.2260553790293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45</v>
      </c>
      <c r="D16" s="1">
        <v>243397</v>
      </c>
      <c r="E16" s="86">
        <f t="shared" si="5"/>
        <v>11488.577362409138</v>
      </c>
      <c r="F16" s="87">
        <f t="shared" si="0"/>
        <v>0.94607625550787722</v>
      </c>
      <c r="G16" s="189">
        <f t="shared" si="6"/>
        <v>406.60913373438842</v>
      </c>
      <c r="H16" s="189">
        <f t="shared" si="7"/>
        <v>8614.4211072967537</v>
      </c>
      <c r="I16" s="189">
        <f t="shared" si="1"/>
        <v>0</v>
      </c>
      <c r="J16" s="88">
        <f t="shared" si="2"/>
        <v>0</v>
      </c>
      <c r="K16" s="189">
        <f t="shared" si="8"/>
        <v>-103.22980023684718</v>
      </c>
      <c r="L16" s="88">
        <f t="shared" si="3"/>
        <v>-2187.0265478178444</v>
      </c>
      <c r="M16" s="89">
        <f t="shared" si="9"/>
        <v>6427.3945594789093</v>
      </c>
      <c r="N16" s="89">
        <f t="shared" si="10"/>
        <v>249824.39455947891</v>
      </c>
      <c r="O16" s="89">
        <f t="shared" si="11"/>
        <v>11791.95669590668</v>
      </c>
      <c r="P16" s="90">
        <f t="shared" si="4"/>
        <v>0.97105932998087185</v>
      </c>
      <c r="Q16" s="227">
        <f>SUMIFS([1]april25!$Q$7:$Q$363,[1]april25!$B$7:$B$363,B16)</f>
        <v>1912.2365798557585</v>
      </c>
      <c r="R16" s="93">
        <f t="shared" si="12"/>
        <v>0.10480829024951545</v>
      </c>
      <c r="S16" s="93">
        <f t="shared" si="12"/>
        <v>8.9893951959542709E-2</v>
      </c>
      <c r="T16" s="92">
        <v>21186</v>
      </c>
      <c r="U16" s="1">
        <f>SUMIFS([1]april25!$U$7:$U$363,[1]april25!$B$7:$B$363,B16)</f>
        <v>220307</v>
      </c>
      <c r="V16" s="1">
        <f>SUMIFS([1]april25!$V$7:$V$363,[1]april25!$B$7:$B$363,B16)</f>
        <v>10541.004784688996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46</v>
      </c>
      <c r="D17" s="1">
        <v>238191</v>
      </c>
      <c r="E17" s="86">
        <f t="shared" si="5"/>
        <v>11816.788212531626</v>
      </c>
      <c r="F17" s="87">
        <f t="shared" si="0"/>
        <v>0.97310418788851683</v>
      </c>
      <c r="G17" s="189">
        <f t="shared" si="6"/>
        <v>203.11840665844559</v>
      </c>
      <c r="H17" s="189">
        <f t="shared" si="7"/>
        <v>4094.2577230142879</v>
      </c>
      <c r="I17" s="189">
        <f t="shared" si="1"/>
        <v>0</v>
      </c>
      <c r="J17" s="88">
        <f t="shared" si="2"/>
        <v>0</v>
      </c>
      <c r="K17" s="189">
        <f t="shared" si="8"/>
        <v>-103.22980023684718</v>
      </c>
      <c r="L17" s="88">
        <f t="shared" si="3"/>
        <v>-2080.8030833741286</v>
      </c>
      <c r="M17" s="89">
        <f t="shared" si="9"/>
        <v>2013.4546396401593</v>
      </c>
      <c r="N17" s="89">
        <f t="shared" si="10"/>
        <v>240204.45463964017</v>
      </c>
      <c r="O17" s="89">
        <f t="shared" si="11"/>
        <v>11916.676818953227</v>
      </c>
      <c r="P17" s="90">
        <f t="shared" si="4"/>
        <v>0.98132994428551501</v>
      </c>
      <c r="Q17" s="227">
        <f>SUMIFS([1]april25!$Q$7:$Q$363,[1]april25!$B$7:$B$363,B17)</f>
        <v>1530.5297762745374</v>
      </c>
      <c r="R17" s="93">
        <f t="shared" si="12"/>
        <v>9.3783292311083358E-2</v>
      </c>
      <c r="S17" s="93">
        <f t="shared" si="12"/>
        <v>8.0380282279787121E-2</v>
      </c>
      <c r="T17" s="92">
        <v>20157</v>
      </c>
      <c r="U17" s="1">
        <f>SUMIFS([1]april25!$U$7:$U$363,[1]april25!$B$7:$B$363,B17)</f>
        <v>217768</v>
      </c>
      <c r="V17" s="1">
        <f>SUMIFS([1]april25!$V$7:$V$363,[1]april25!$B$7:$B$363,B17)</f>
        <v>10937.619286790557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47</v>
      </c>
      <c r="D18" s="1">
        <v>132717</v>
      </c>
      <c r="E18" s="86">
        <f t="shared" si="5"/>
        <v>10586.869814932992</v>
      </c>
      <c r="F18" s="87">
        <f t="shared" si="0"/>
        <v>0.87182127395805264</v>
      </c>
      <c r="G18" s="189">
        <f t="shared" si="6"/>
        <v>965.66781316959884</v>
      </c>
      <c r="H18" s="189">
        <f t="shared" si="7"/>
        <v>12105.611705894091</v>
      </c>
      <c r="I18" s="189">
        <f t="shared" si="1"/>
        <v>120.08110671673857</v>
      </c>
      <c r="J18" s="88">
        <f t="shared" si="2"/>
        <v>1505.3367538010348</v>
      </c>
      <c r="K18" s="189">
        <f t="shared" si="8"/>
        <v>16.851306479891392</v>
      </c>
      <c r="L18" s="88">
        <f t="shared" si="3"/>
        <v>211.24797803191851</v>
      </c>
      <c r="M18" s="89">
        <f t="shared" si="9"/>
        <v>12316.85968392601</v>
      </c>
      <c r="N18" s="89">
        <f t="shared" si="10"/>
        <v>145033.85968392601</v>
      </c>
      <c r="O18" s="89">
        <f t="shared" si="11"/>
        <v>11569.388934582485</v>
      </c>
      <c r="P18" s="90">
        <f t="shared" si="4"/>
        <v>0.9527310315686297</v>
      </c>
      <c r="Q18" s="227">
        <f>SUMIFS([1]april25!$Q$7:$Q$363,[1]april25!$B$7:$B$363,B18)</f>
        <v>420.75161022877546</v>
      </c>
      <c r="R18" s="93">
        <f t="shared" si="12"/>
        <v>9.6182436897052997E-2</v>
      </c>
      <c r="S18" s="93">
        <f t="shared" si="12"/>
        <v>8.0967396691238619E-2</v>
      </c>
      <c r="T18" s="92">
        <v>12536</v>
      </c>
      <c r="U18" s="1">
        <f>SUMIFS([1]april25!$U$7:$U$363,[1]april25!$B$7:$B$363,B18)</f>
        <v>121072</v>
      </c>
      <c r="V18" s="1">
        <f>SUMIFS([1]april25!$V$7:$V$363,[1]april25!$B$7:$B$363,B18)</f>
        <v>9793.8844847112123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48</v>
      </c>
      <c r="D19" s="1">
        <v>447982</v>
      </c>
      <c r="E19" s="86">
        <f t="shared" si="5"/>
        <v>15366.583198984667</v>
      </c>
      <c r="F19" s="87">
        <f t="shared" si="0"/>
        <v>1.2654273052479217</v>
      </c>
      <c r="G19" s="189">
        <f t="shared" si="6"/>
        <v>-1997.7544849424391</v>
      </c>
      <c r="H19" s="189">
        <f t="shared" si="7"/>
        <v>-58240.536499526926</v>
      </c>
      <c r="I19" s="189">
        <f t="shared" si="1"/>
        <v>0</v>
      </c>
      <c r="J19" s="88">
        <f t="shared" si="2"/>
        <v>0</v>
      </c>
      <c r="K19" s="189">
        <f t="shared" si="8"/>
        <v>-103.22980023684718</v>
      </c>
      <c r="L19" s="88">
        <f t="shared" si="3"/>
        <v>-3009.4583663048061</v>
      </c>
      <c r="M19" s="89">
        <f t="shared" si="9"/>
        <v>-61249.99486583173</v>
      </c>
      <c r="N19" s="89">
        <f t="shared" si="10"/>
        <v>386732.00513416826</v>
      </c>
      <c r="O19" s="89">
        <f t="shared" si="11"/>
        <v>13265.598913805381</v>
      </c>
      <c r="P19" s="90">
        <f t="shared" si="4"/>
        <v>1.0924127288820888</v>
      </c>
      <c r="Q19" s="227">
        <f>SUMIFS([1]april25!$Q$7:$Q$363,[1]april25!$B$7:$B$363,B19)</f>
        <v>864.88933411381731</v>
      </c>
      <c r="R19" s="93">
        <f t="shared" si="12"/>
        <v>8.5488040978820012E-2</v>
      </c>
      <c r="S19" s="93">
        <f t="shared" si="12"/>
        <v>6.806244487625461E-2</v>
      </c>
      <c r="T19" s="92">
        <v>29153</v>
      </c>
      <c r="U19" s="1">
        <f>SUMIFS([1]april25!$U$7:$U$363,[1]april25!$B$7:$B$363,B19)</f>
        <v>412701</v>
      </c>
      <c r="V19" s="1">
        <f>SUMIFS([1]april25!$V$7:$V$363,[1]april25!$B$7:$B$363,B19)</f>
        <v>14387.345302422869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49</v>
      </c>
      <c r="D20" s="1">
        <v>153035</v>
      </c>
      <c r="E20" s="86">
        <f t="shared" si="5"/>
        <v>12974.565493853328</v>
      </c>
      <c r="F20" s="87">
        <f t="shared" si="0"/>
        <v>1.0684463316955402</v>
      </c>
      <c r="G20" s="189">
        <f t="shared" si="6"/>
        <v>-514.7035077610094</v>
      </c>
      <c r="H20" s="189">
        <f t="shared" si="7"/>
        <v>-6070.9278740411055</v>
      </c>
      <c r="I20" s="189">
        <f t="shared" si="1"/>
        <v>0</v>
      </c>
      <c r="J20" s="88">
        <f t="shared" si="2"/>
        <v>0</v>
      </c>
      <c r="K20" s="189">
        <f t="shared" si="8"/>
        <v>-103.22980023684718</v>
      </c>
      <c r="L20" s="88">
        <f t="shared" si="3"/>
        <v>-1217.5954937936126</v>
      </c>
      <c r="M20" s="89">
        <f t="shared" si="9"/>
        <v>-7288.5233678347176</v>
      </c>
      <c r="N20" s="89">
        <f t="shared" si="10"/>
        <v>145746.47663216529</v>
      </c>
      <c r="O20" s="89">
        <f t="shared" si="11"/>
        <v>12356.632185855471</v>
      </c>
      <c r="P20" s="90">
        <f t="shared" si="4"/>
        <v>1.0175599589321838</v>
      </c>
      <c r="Q20" s="227">
        <f>SUMIFS([1]april25!$Q$7:$Q$363,[1]april25!$B$7:$B$363,B20)</f>
        <v>1066.305469621384</v>
      </c>
      <c r="R20" s="93">
        <f t="shared" si="12"/>
        <v>6.2322552878374529E-2</v>
      </c>
      <c r="S20" s="93">
        <f t="shared" si="12"/>
        <v>5.7549081466543021E-2</v>
      </c>
      <c r="T20" s="92">
        <v>11795</v>
      </c>
      <c r="U20" s="1">
        <f>SUMIFS([1]april25!$U$7:$U$363,[1]april25!$B$7:$B$363,B20)</f>
        <v>144057</v>
      </c>
      <c r="V20" s="1">
        <f>SUMIFS([1]april25!$V$7:$V$363,[1]april25!$B$7:$B$363,B20)</f>
        <v>12268.523249872253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50</v>
      </c>
      <c r="D21" s="1">
        <v>149995</v>
      </c>
      <c r="E21" s="86">
        <f t="shared" si="5"/>
        <v>10858.973430826034</v>
      </c>
      <c r="F21" s="87">
        <f t="shared" si="0"/>
        <v>0.8942288151107598</v>
      </c>
      <c r="G21" s="189">
        <f t="shared" si="6"/>
        <v>796.96357131591287</v>
      </c>
      <c r="H21" s="189">
        <f t="shared" si="7"/>
        <v>11008.457810586704</v>
      </c>
      <c r="I21" s="189">
        <f t="shared" si="1"/>
        <v>24.844841154173899</v>
      </c>
      <c r="J21" s="88">
        <f t="shared" si="2"/>
        <v>343.18179086260403</v>
      </c>
      <c r="K21" s="189">
        <f t="shared" si="8"/>
        <v>-78.384959082673276</v>
      </c>
      <c r="L21" s="88">
        <f t="shared" si="3"/>
        <v>-1082.7314398089659</v>
      </c>
      <c r="M21" s="89">
        <f t="shared" si="9"/>
        <v>9925.7263707777383</v>
      </c>
      <c r="N21" s="89">
        <f t="shared" si="10"/>
        <v>159920.72637077773</v>
      </c>
      <c r="O21" s="89">
        <f t="shared" si="11"/>
        <v>11577.552043059273</v>
      </c>
      <c r="P21" s="90">
        <f t="shared" si="4"/>
        <v>0.95340325780321067</v>
      </c>
      <c r="Q21" s="227">
        <f>SUMIFS([1]april25!$Q$7:$Q$363,[1]april25!$B$7:$B$363,B21)</f>
        <v>1637.7458705637309</v>
      </c>
      <c r="R21" s="93">
        <f t="shared" si="12"/>
        <v>0.11889807244733544</v>
      </c>
      <c r="S21" s="94">
        <f t="shared" si="12"/>
        <v>0.10998771351233166</v>
      </c>
      <c r="T21" s="92">
        <v>13813</v>
      </c>
      <c r="U21" s="1">
        <f>SUMIFS([1]april25!$U$7:$U$363,[1]april25!$B$7:$B$363,B21)</f>
        <v>134056</v>
      </c>
      <c r="V21" s="1">
        <f>SUMIFS([1]april25!$V$7:$V$363,[1]april25!$B$7:$B$363,B21)</f>
        <v>9782.9672334525294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51</v>
      </c>
      <c r="D22" s="1">
        <v>51431</v>
      </c>
      <c r="E22" s="86">
        <f t="shared" si="5"/>
        <v>19183.513614323016</v>
      </c>
      <c r="F22" s="87">
        <f t="shared" si="0"/>
        <v>1.5797488370585573</v>
      </c>
      <c r="G22" s="189">
        <f t="shared" si="6"/>
        <v>-4364.2513424522158</v>
      </c>
      <c r="H22" s="189">
        <f t="shared" si="7"/>
        <v>-11700.55784911439</v>
      </c>
      <c r="I22" s="189">
        <f t="shared" si="1"/>
        <v>0</v>
      </c>
      <c r="J22" s="88">
        <f t="shared" si="2"/>
        <v>0</v>
      </c>
      <c r="K22" s="189">
        <f t="shared" si="8"/>
        <v>-103.22980023684718</v>
      </c>
      <c r="L22" s="88">
        <f t="shared" si="3"/>
        <v>-276.75909443498728</v>
      </c>
      <c r="M22" s="89">
        <f t="shared" si="9"/>
        <v>-11977.316943549376</v>
      </c>
      <c r="N22" s="89">
        <f t="shared" si="10"/>
        <v>39453.683056450624</v>
      </c>
      <c r="O22" s="89">
        <f t="shared" si="11"/>
        <v>14716.032471633951</v>
      </c>
      <c r="P22" s="90">
        <f t="shared" si="4"/>
        <v>1.21185491097013</v>
      </c>
      <c r="Q22" s="227">
        <f>SUMIFS([1]april25!$Q$7:$Q$363,[1]april25!$B$7:$B$363,B22)</f>
        <v>-6201.4833620979325</v>
      </c>
      <c r="R22" s="93">
        <f t="shared" si="12"/>
        <v>7.5107655002299434E-2</v>
      </c>
      <c r="S22" s="94">
        <f t="shared" si="12"/>
        <v>5.9869277199208433E-2</v>
      </c>
      <c r="T22" s="92">
        <v>2681</v>
      </c>
      <c r="U22" s="1">
        <f>SUMIFS([1]april25!$U$7:$U$363,[1]april25!$B$7:$B$363,B22)</f>
        <v>47838</v>
      </c>
      <c r="V22" s="1">
        <f>SUMIFS([1]april25!$V$7:$V$363,[1]april25!$B$7:$B$363,B22)</f>
        <v>18099.886492622019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52</v>
      </c>
      <c r="D23" s="1">
        <v>90083</v>
      </c>
      <c r="E23" s="86">
        <f t="shared" si="5"/>
        <v>22869.51002792587</v>
      </c>
      <c r="F23" s="87">
        <f t="shared" si="0"/>
        <v>1.8832880460303445</v>
      </c>
      <c r="G23" s="189">
        <f t="shared" si="6"/>
        <v>-6649.5691188859855</v>
      </c>
      <c r="H23" s="189">
        <f t="shared" si="7"/>
        <v>-26192.652759291897</v>
      </c>
      <c r="I23" s="189">
        <f t="shared" si="1"/>
        <v>0</v>
      </c>
      <c r="J23" s="88">
        <f t="shared" si="2"/>
        <v>0</v>
      </c>
      <c r="K23" s="189">
        <f t="shared" si="8"/>
        <v>-103.22980023684718</v>
      </c>
      <c r="L23" s="88">
        <f t="shared" si="3"/>
        <v>-406.62218313294107</v>
      </c>
      <c r="M23" s="89">
        <f t="shared" si="9"/>
        <v>-26599.27494242484</v>
      </c>
      <c r="N23" s="89">
        <f t="shared" si="10"/>
        <v>63483.72505757516</v>
      </c>
      <c r="O23" s="89">
        <f t="shared" si="11"/>
        <v>16116.711108803038</v>
      </c>
      <c r="P23" s="90">
        <f t="shared" si="4"/>
        <v>1.3271998103794094</v>
      </c>
      <c r="Q23" s="227">
        <f>SUMIFS([1]april25!$Q$7:$Q$363,[1]april25!$B$7:$B$363,B23)</f>
        <v>-14677.976696495243</v>
      </c>
      <c r="R23" s="93">
        <f t="shared" si="12"/>
        <v>9.6953529556815885E-3</v>
      </c>
      <c r="S23" s="93">
        <f t="shared" si="12"/>
        <v>-3.1212928041010365E-3</v>
      </c>
      <c r="T23" s="92">
        <v>3939</v>
      </c>
      <c r="U23" s="1">
        <f>SUMIFS([1]april25!$U$7:$U$363,[1]april25!$B$7:$B$363,B23)</f>
        <v>89218</v>
      </c>
      <c r="V23" s="1">
        <f>SUMIFS([1]april25!$V$7:$V$363,[1]april25!$B$7:$B$363,B23)</f>
        <v>22941.115968115195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53</v>
      </c>
      <c r="D24" s="1">
        <v>66559</v>
      </c>
      <c r="E24" s="86">
        <f t="shared" si="5"/>
        <v>14469.347826086956</v>
      </c>
      <c r="F24" s="87">
        <f t="shared" si="0"/>
        <v>1.191540604125314</v>
      </c>
      <c r="G24" s="189">
        <f t="shared" si="6"/>
        <v>-1441.4685537458588</v>
      </c>
      <c r="H24" s="189">
        <f t="shared" si="7"/>
        <v>-6630.7553472309501</v>
      </c>
      <c r="I24" s="189">
        <f t="shared" si="1"/>
        <v>0</v>
      </c>
      <c r="J24" s="88">
        <f t="shared" si="2"/>
        <v>0</v>
      </c>
      <c r="K24" s="189">
        <f t="shared" si="8"/>
        <v>-103.22980023684718</v>
      </c>
      <c r="L24" s="88">
        <f t="shared" si="3"/>
        <v>-474.857081089497</v>
      </c>
      <c r="M24" s="89">
        <f t="shared" si="9"/>
        <v>-7105.6124283204472</v>
      </c>
      <c r="N24" s="89">
        <f t="shared" si="10"/>
        <v>59453.387571679552</v>
      </c>
      <c r="O24" s="89">
        <f t="shared" si="11"/>
        <v>12924.649472104251</v>
      </c>
      <c r="P24" s="90">
        <f t="shared" si="4"/>
        <v>1.064335782455498</v>
      </c>
      <c r="Q24" s="227">
        <f>SUMIFS([1]april25!$Q$7:$Q$363,[1]april25!$B$7:$B$363,B24)</f>
        <v>-4943.4550860315067</v>
      </c>
      <c r="R24" s="93">
        <f t="shared" si="12"/>
        <v>6.5711312144744211E-2</v>
      </c>
      <c r="S24" s="93">
        <f t="shared" si="12"/>
        <v>5.9224373722993467E-2</v>
      </c>
      <c r="T24" s="92">
        <v>4600</v>
      </c>
      <c r="U24" s="1">
        <f>SUMIFS([1]april25!$U$7:$U$363,[1]april25!$B$7:$B$363,B24)</f>
        <v>62455</v>
      </c>
      <c r="V24" s="1">
        <f>SUMIFS([1]april25!$V$7:$V$363,[1]april25!$B$7:$B$363,B24)</f>
        <v>13660.323709536309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54</v>
      </c>
      <c r="D25" s="1">
        <v>6450</v>
      </c>
      <c r="E25" s="86">
        <f t="shared" si="5"/>
        <v>11315.78947368421</v>
      </c>
      <c r="F25" s="87">
        <f t="shared" si="0"/>
        <v>0.9318472945490669</v>
      </c>
      <c r="G25" s="189">
        <f t="shared" si="6"/>
        <v>513.73762474384375</v>
      </c>
      <c r="H25" s="189">
        <f t="shared" si="7"/>
        <v>292.83044610399094</v>
      </c>
      <c r="I25" s="189">
        <f t="shared" si="1"/>
        <v>0</v>
      </c>
      <c r="J25" s="88">
        <f t="shared" si="2"/>
        <v>0</v>
      </c>
      <c r="K25" s="189">
        <f t="shared" si="8"/>
        <v>-103.22980023684718</v>
      </c>
      <c r="L25" s="88">
        <f t="shared" si="3"/>
        <v>-58.840986135002893</v>
      </c>
      <c r="M25" s="89">
        <f t="shared" si="9"/>
        <v>233.98945996898806</v>
      </c>
      <c r="N25" s="89">
        <f t="shared" si="10"/>
        <v>6683.9894599689878</v>
      </c>
      <c r="O25" s="89">
        <f t="shared" si="11"/>
        <v>11726.297298191208</v>
      </c>
      <c r="P25" s="90">
        <f t="shared" si="4"/>
        <v>0.96565232481652408</v>
      </c>
      <c r="Q25" s="227">
        <f>SUMIFS([1]april25!$Q$7:$Q$363,[1]april25!$B$7:$B$363,B25)</f>
        <v>52.198695861313354</v>
      </c>
      <c r="R25" s="93">
        <f t="shared" si="12"/>
        <v>4.8951048951048952E-2</v>
      </c>
      <c r="S25" s="93">
        <f t="shared" si="12"/>
        <v>1.1041589988958756E-3</v>
      </c>
      <c r="T25" s="92">
        <v>570</v>
      </c>
      <c r="U25" s="1">
        <f>SUMIFS([1]april25!$U$7:$U$363,[1]april25!$B$7:$B$363,B25)</f>
        <v>6149</v>
      </c>
      <c r="V25" s="1">
        <f>SUMIFS([1]april25!$V$7:$V$363,[1]april25!$B$7:$B$363,B25)</f>
        <v>11303.308823529411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55</v>
      </c>
      <c r="D26" s="1">
        <v>11059</v>
      </c>
      <c r="E26" s="86">
        <f t="shared" si="5"/>
        <v>12384.098544232924</v>
      </c>
      <c r="F26" s="87">
        <f t="shared" si="0"/>
        <v>1.019821794202685</v>
      </c>
      <c r="G26" s="189">
        <f t="shared" si="6"/>
        <v>-148.61399899635879</v>
      </c>
      <c r="H26" s="189">
        <f t="shared" si="7"/>
        <v>-132.71230110374842</v>
      </c>
      <c r="I26" s="189">
        <f t="shared" si="1"/>
        <v>0</v>
      </c>
      <c r="J26" s="88">
        <f t="shared" si="2"/>
        <v>0</v>
      </c>
      <c r="K26" s="189">
        <f t="shared" si="8"/>
        <v>-103.22980023684718</v>
      </c>
      <c r="L26" s="88">
        <f t="shared" si="3"/>
        <v>-92.184211611504537</v>
      </c>
      <c r="M26" s="89">
        <f t="shared" si="9"/>
        <v>-224.89651271525295</v>
      </c>
      <c r="N26" s="89">
        <f t="shared" si="10"/>
        <v>10834.103487284747</v>
      </c>
      <c r="O26" s="89">
        <f t="shared" si="11"/>
        <v>12132.254744999716</v>
      </c>
      <c r="P26" s="90">
        <f t="shared" si="4"/>
        <v>0.99908263468489866</v>
      </c>
      <c r="Q26" s="227">
        <f>SUMIFS([1]april25!$Q$7:$Q$363,[1]april25!$B$7:$B$363,B26)</f>
        <v>138.46662351605738</v>
      </c>
      <c r="R26" s="93">
        <f t="shared" si="12"/>
        <v>0.12720415859749262</v>
      </c>
      <c r="S26" s="93">
        <f t="shared" si="12"/>
        <v>0.11458149164791281</v>
      </c>
      <c r="T26" s="92">
        <v>893</v>
      </c>
      <c r="U26" s="1">
        <f>SUMIFS([1]april25!$U$7:$U$363,[1]april25!$B$7:$B$363,B26)</f>
        <v>9811</v>
      </c>
      <c r="V26" s="1">
        <f>SUMIFS([1]april25!$V$7:$V$363,[1]april25!$B$7:$B$363,B26)</f>
        <v>11110.985277463193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56</v>
      </c>
      <c r="D27" s="1">
        <v>130552</v>
      </c>
      <c r="E27" s="86">
        <f t="shared" si="5"/>
        <v>11144.00341442595</v>
      </c>
      <c r="F27" s="87">
        <f t="shared" si="0"/>
        <v>0.91770083354134568</v>
      </c>
      <c r="G27" s="189">
        <f t="shared" si="6"/>
        <v>620.24498148396503</v>
      </c>
      <c r="H27" s="189">
        <f t="shared" si="7"/>
        <v>7266.1699580846507</v>
      </c>
      <c r="I27" s="189">
        <f t="shared" si="1"/>
        <v>0</v>
      </c>
      <c r="J27" s="88">
        <f t="shared" si="2"/>
        <v>0</v>
      </c>
      <c r="K27" s="189">
        <f t="shared" si="8"/>
        <v>-103.22980023684718</v>
      </c>
      <c r="L27" s="88">
        <f t="shared" si="3"/>
        <v>-1209.3371097746647</v>
      </c>
      <c r="M27" s="89">
        <f t="shared" si="9"/>
        <v>6056.8328483099858</v>
      </c>
      <c r="N27" s="89">
        <f t="shared" si="10"/>
        <v>136608.83284830998</v>
      </c>
      <c r="O27" s="89">
        <f t="shared" si="11"/>
        <v>11661.018595673067</v>
      </c>
      <c r="P27" s="90">
        <f t="shared" si="4"/>
        <v>0.96027666963358982</v>
      </c>
      <c r="Q27" s="227">
        <f>SUMIFS([1]april25!$Q$7:$Q$363,[1]april25!$B$7:$B$363,B27)</f>
        <v>1298.6147754654075</v>
      </c>
      <c r="R27" s="93">
        <f t="shared" si="12"/>
        <v>0.11081614593969097</v>
      </c>
      <c r="S27" s="93">
        <f t="shared" si="12"/>
        <v>9.706724784654068E-2</v>
      </c>
      <c r="T27" s="92">
        <v>11715</v>
      </c>
      <c r="U27" s="1">
        <f>SUMIFS([1]april25!$U$7:$U$363,[1]april25!$B$7:$B$363,B27)</f>
        <v>117528</v>
      </c>
      <c r="V27" s="1">
        <f>SUMIFS([1]april25!$V$7:$V$363,[1]april25!$B$7:$B$363,B27)</f>
        <v>10157.99481417459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57</v>
      </c>
      <c r="D28" s="1">
        <v>484553</v>
      </c>
      <c r="E28" s="86">
        <f t="shared" si="5"/>
        <v>11082.336527685657</v>
      </c>
      <c r="F28" s="87">
        <f t="shared" si="0"/>
        <v>0.91262260884426705</v>
      </c>
      <c r="G28" s="189">
        <f t="shared" si="6"/>
        <v>658.47845126294692</v>
      </c>
      <c r="H28" s="189">
        <f t="shared" si="7"/>
        <v>28790.65332456983</v>
      </c>
      <c r="I28" s="189">
        <f t="shared" si="1"/>
        <v>0</v>
      </c>
      <c r="J28" s="88">
        <f t="shared" si="2"/>
        <v>0</v>
      </c>
      <c r="K28" s="189">
        <f t="shared" si="8"/>
        <v>-103.22980023684718</v>
      </c>
      <c r="L28" s="88">
        <f t="shared" si="3"/>
        <v>-4513.5165557556693</v>
      </c>
      <c r="M28" s="89">
        <f t="shared" si="9"/>
        <v>24277.136768814162</v>
      </c>
      <c r="N28" s="89">
        <f t="shared" si="10"/>
        <v>508830.13676881418</v>
      </c>
      <c r="O28" s="89">
        <f t="shared" si="11"/>
        <v>11637.585178711757</v>
      </c>
      <c r="P28" s="90">
        <f t="shared" si="4"/>
        <v>0.95834694424870004</v>
      </c>
      <c r="Q28" s="227">
        <f>SUMIFS([1]april25!$Q$7:$Q$363,[1]april25!$B$7:$B$363,B28)</f>
        <v>4442.9195072705479</v>
      </c>
      <c r="R28" s="93">
        <f t="shared" si="12"/>
        <v>0.12345527305439757</v>
      </c>
      <c r="S28" s="93">
        <f t="shared" si="12"/>
        <v>0.11274052683699065</v>
      </c>
      <c r="T28" s="92">
        <v>43723</v>
      </c>
      <c r="U28" s="1">
        <f>SUMIFS([1]april25!$U$7:$U$363,[1]april25!$B$7:$B$363,B28)</f>
        <v>431306</v>
      </c>
      <c r="V28" s="1">
        <f>SUMIFS([1]april25!$V$7:$V$363,[1]april25!$B$7:$B$363,B28)</f>
        <v>9959.497529210732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58</v>
      </c>
      <c r="D29" s="1">
        <v>2689</v>
      </c>
      <c r="E29" s="86">
        <f t="shared" si="5"/>
        <v>12391.705069124424</v>
      </c>
      <c r="F29" s="87">
        <f t="shared" si="0"/>
        <v>1.0204481861709651</v>
      </c>
      <c r="G29" s="189">
        <f t="shared" si="6"/>
        <v>-153.33004442908887</v>
      </c>
      <c r="H29" s="189">
        <f t="shared" si="7"/>
        <v>-33.272619641112286</v>
      </c>
      <c r="I29" s="189">
        <f t="shared" si="1"/>
        <v>0</v>
      </c>
      <c r="J29" s="88">
        <f t="shared" si="2"/>
        <v>0</v>
      </c>
      <c r="K29" s="189">
        <f t="shared" si="8"/>
        <v>-103.22980023684718</v>
      </c>
      <c r="L29" s="88">
        <f t="shared" si="3"/>
        <v>-22.400866651395837</v>
      </c>
      <c r="M29" s="89">
        <f t="shared" si="9"/>
        <v>-55.673486292508123</v>
      </c>
      <c r="N29" s="89">
        <f t="shared" si="10"/>
        <v>2633.3265137074918</v>
      </c>
      <c r="O29" s="89">
        <f t="shared" si="11"/>
        <v>12135.145224458487</v>
      </c>
      <c r="P29" s="90">
        <f t="shared" si="4"/>
        <v>0.99932066363284522</v>
      </c>
      <c r="Q29" s="227">
        <f>SUMIFS([1]april25!$Q$7:$Q$363,[1]april25!$B$7:$B$363,B29)</f>
        <v>50.179257898078752</v>
      </c>
      <c r="R29" s="93">
        <f t="shared" si="12"/>
        <v>-1.897117840204305E-2</v>
      </c>
      <c r="S29" s="93">
        <f t="shared" si="12"/>
        <v>-2.8012918693268374E-2</v>
      </c>
      <c r="T29" s="92">
        <v>217</v>
      </c>
      <c r="U29" s="1">
        <f>SUMIFS([1]april25!$U$7:$U$363,[1]april25!$B$7:$B$363,B29)</f>
        <v>2741</v>
      </c>
      <c r="V29" s="1">
        <f>SUMIFS([1]april25!$V$7:$V$363,[1]april25!$B$7:$B$363,B29)</f>
        <v>12748.837209302324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59</v>
      </c>
      <c r="D30" s="1">
        <v>113104</v>
      </c>
      <c r="E30" s="86">
        <f t="shared" si="5"/>
        <v>12471.496306097695</v>
      </c>
      <c r="F30" s="87">
        <f t="shared" si="0"/>
        <v>1.0270189383465143</v>
      </c>
      <c r="G30" s="189">
        <f t="shared" si="6"/>
        <v>-202.80061135251705</v>
      </c>
      <c r="H30" s="189">
        <f t="shared" si="7"/>
        <v>-1839.1987443559769</v>
      </c>
      <c r="I30" s="189">
        <f t="shared" si="1"/>
        <v>0</v>
      </c>
      <c r="J30" s="88">
        <f t="shared" si="2"/>
        <v>0</v>
      </c>
      <c r="K30" s="189">
        <f t="shared" si="8"/>
        <v>-103.22980023684718</v>
      </c>
      <c r="L30" s="88">
        <f t="shared" si="3"/>
        <v>-936.1910583479671</v>
      </c>
      <c r="M30" s="89">
        <f t="shared" si="9"/>
        <v>-2775.389802703944</v>
      </c>
      <c r="N30" s="89">
        <f t="shared" si="10"/>
        <v>110328.61019729606</v>
      </c>
      <c r="O30" s="89">
        <f t="shared" si="11"/>
        <v>12165.465894508332</v>
      </c>
      <c r="P30" s="90">
        <f t="shared" si="4"/>
        <v>1.001817549459554</v>
      </c>
      <c r="Q30" s="227">
        <f>SUMIFS([1]april25!$Q$7:$Q$363,[1]april25!$B$7:$B$363,B30)</f>
        <v>208.67156625658208</v>
      </c>
      <c r="R30" s="93">
        <f t="shared" si="12"/>
        <v>8.0195211399428881E-2</v>
      </c>
      <c r="S30" s="93">
        <f t="shared" si="12"/>
        <v>6.4591994650798859E-2</v>
      </c>
      <c r="T30" s="92">
        <v>9069</v>
      </c>
      <c r="U30" s="1">
        <f>SUMIFS([1]april25!$U$7:$U$363,[1]april25!$B$7:$B$363,B30)</f>
        <v>104707</v>
      </c>
      <c r="V30" s="1">
        <f>SUMIFS([1]april25!$V$7:$V$363,[1]april25!$B$7:$B$363,B30)</f>
        <v>11714.813157305885</v>
      </c>
      <c r="W30" s="196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00">
        <v>1505</v>
      </c>
      <c r="C31" t="s">
        <v>60</v>
      </c>
      <c r="D31" s="1">
        <v>267979</v>
      </c>
      <c r="E31" s="86">
        <f t="shared" si="5"/>
        <v>10903.206119293678</v>
      </c>
      <c r="F31" s="87">
        <f t="shared" si="0"/>
        <v>0.89787134585729422</v>
      </c>
      <c r="G31" s="189">
        <f t="shared" si="6"/>
        <v>769.5393044659736</v>
      </c>
      <c r="H31" s="189">
        <f t="shared" si="7"/>
        <v>18913.737025164697</v>
      </c>
      <c r="I31" s="189">
        <f t="shared" si="1"/>
        <v>9.3634001904984867</v>
      </c>
      <c r="J31" s="88">
        <f t="shared" si="2"/>
        <v>230.13364988207181</v>
      </c>
      <c r="K31" s="189">
        <f t="shared" si="8"/>
        <v>-93.866400046348701</v>
      </c>
      <c r="L31" s="88">
        <f t="shared" si="3"/>
        <v>-2307.048380339158</v>
      </c>
      <c r="M31" s="89">
        <f t="shared" si="9"/>
        <v>16606.688644825539</v>
      </c>
      <c r="N31" s="89">
        <f t="shared" si="10"/>
        <v>284585.68864482554</v>
      </c>
      <c r="O31" s="89">
        <f t="shared" si="11"/>
        <v>11578.879023713302</v>
      </c>
      <c r="P31" s="90">
        <f t="shared" si="4"/>
        <v>0.95351253372560663</v>
      </c>
      <c r="Q31" s="227">
        <f>SUMIFS([1]april25!$Q$7:$Q$363,[1]april25!$B$7:$B$363,B31)</f>
        <v>3020.0682847111493</v>
      </c>
      <c r="R31" s="93">
        <f t="shared" si="12"/>
        <v>9.5070163537844171E-2</v>
      </c>
      <c r="S31" s="93">
        <f t="shared" si="12"/>
        <v>8.7317612131888406E-2</v>
      </c>
      <c r="T31" s="92">
        <v>24578</v>
      </c>
      <c r="U31" s="1">
        <f>SUMIFS([1]april25!$U$7:$U$363,[1]april25!$B$7:$B$363,B31)</f>
        <v>244714</v>
      </c>
      <c r="V31" s="1">
        <f>SUMIFS([1]april25!$V$7:$V$363,[1]april25!$B$7:$B$363,B31)</f>
        <v>10027.618423209309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61</v>
      </c>
      <c r="D32" s="1">
        <v>392609</v>
      </c>
      <c r="E32" s="86">
        <f t="shared" si="5"/>
        <v>11838.766094744144</v>
      </c>
      <c r="F32" s="87">
        <f t="shared" si="0"/>
        <v>0.97491405101183493</v>
      </c>
      <c r="G32" s="189">
        <f t="shared" si="6"/>
        <v>189.49211968668493</v>
      </c>
      <c r="H32" s="189">
        <f t="shared" si="7"/>
        <v>6284.1271651695324</v>
      </c>
      <c r="I32" s="189">
        <f t="shared" si="1"/>
        <v>0</v>
      </c>
      <c r="J32" s="88">
        <f t="shared" si="2"/>
        <v>0</v>
      </c>
      <c r="K32" s="189">
        <f t="shared" si="8"/>
        <v>-103.22980023684718</v>
      </c>
      <c r="L32" s="88">
        <f t="shared" si="3"/>
        <v>-3423.4098652545631</v>
      </c>
      <c r="M32" s="89">
        <f t="shared" si="9"/>
        <v>2860.7172999149693</v>
      </c>
      <c r="N32" s="89">
        <f t="shared" si="10"/>
        <v>395469.71729991498</v>
      </c>
      <c r="O32" s="89">
        <f t="shared" si="11"/>
        <v>11925.028414193979</v>
      </c>
      <c r="P32" s="90">
        <f t="shared" si="4"/>
        <v>0.98201769227237556</v>
      </c>
      <c r="Q32" s="227">
        <f>SUMIFS([1]april25!$Q$7:$Q$363,[1]april25!$B$7:$B$363,B32)</f>
        <v>111.84787868197236</v>
      </c>
      <c r="R32" s="93">
        <f t="shared" si="12"/>
        <v>7.5753092102739464E-2</v>
      </c>
      <c r="S32" s="93">
        <f t="shared" si="12"/>
        <v>6.4496983700012139E-2</v>
      </c>
      <c r="T32" s="92">
        <v>33163</v>
      </c>
      <c r="U32" s="1">
        <f>SUMIFS([1]april25!$U$7:$U$363,[1]april25!$B$7:$B$363,B32)</f>
        <v>364962</v>
      </c>
      <c r="V32" s="1">
        <f>SUMIFS([1]april25!$V$7:$V$363,[1]april25!$B$7:$B$363,B32)</f>
        <v>11121.465138956606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2" t="s">
        <v>62</v>
      </c>
      <c r="D33" s="1">
        <v>718313.45125519997</v>
      </c>
      <c r="E33" s="86">
        <f t="shared" si="5"/>
        <v>12134.083098334402</v>
      </c>
      <c r="F33" s="87">
        <f t="shared" si="0"/>
        <v>0.99923319829447899</v>
      </c>
      <c r="G33" s="189">
        <f t="shared" si="6"/>
        <v>6.3955774607246347</v>
      </c>
      <c r="H33" s="189">
        <f t="shared" si="7"/>
        <v>378.60539451997693</v>
      </c>
      <c r="I33" s="189">
        <f t="shared" si="1"/>
        <v>0</v>
      </c>
      <c r="J33" s="88">
        <f t="shared" si="2"/>
        <v>0</v>
      </c>
      <c r="K33" s="189">
        <f t="shared" si="8"/>
        <v>-103.22980023684718</v>
      </c>
      <c r="L33" s="88">
        <f t="shared" si="3"/>
        <v>-6110.9977144208797</v>
      </c>
      <c r="M33" s="89">
        <f t="shared" si="9"/>
        <v>-5732.3923199009023</v>
      </c>
      <c r="N33" s="89">
        <f t="shared" si="10"/>
        <v>712581.05893529905</v>
      </c>
      <c r="O33" s="89">
        <f t="shared" si="11"/>
        <v>12037.24887555828</v>
      </c>
      <c r="P33" s="90">
        <f t="shared" si="4"/>
        <v>0.99125896823978055</v>
      </c>
      <c r="Q33" s="227">
        <f>SUMIFS([1]april25!$Q$7:$Q$363,[1]april25!$B$7:$B$363,B33)</f>
        <v>4556.8525988507363</v>
      </c>
      <c r="R33" s="93">
        <f t="shared" si="12"/>
        <v>6.7261627376141872E-2</v>
      </c>
      <c r="S33" s="93">
        <f t="shared" si="12"/>
        <v>5.4839868849465942E-2</v>
      </c>
      <c r="T33" s="92">
        <v>59198</v>
      </c>
      <c r="U33" s="1">
        <f>SUMIFS([1]april25!$U$7:$U$363,[1]april25!$B$7:$B$363,B33)</f>
        <v>673043.45329192665</v>
      </c>
      <c r="V33" s="1">
        <f>SUMIFS([1]april25!$V$7:$V$363,[1]april25!$B$7:$B$363,B33)</f>
        <v>11503.246565347667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63</v>
      </c>
      <c r="D34" s="1">
        <v>34812</v>
      </c>
      <c r="E34" s="86">
        <f t="shared" si="5"/>
        <v>11421.259842519685</v>
      </c>
      <c r="F34" s="87">
        <f t="shared" si="0"/>
        <v>0.94053270515015597</v>
      </c>
      <c r="G34" s="189">
        <f t="shared" si="6"/>
        <v>448.34599606584942</v>
      </c>
      <c r="H34" s="189">
        <f t="shared" si="7"/>
        <v>1366.5585960087089</v>
      </c>
      <c r="I34" s="189">
        <f t="shared" si="1"/>
        <v>0</v>
      </c>
      <c r="J34" s="88">
        <f t="shared" si="2"/>
        <v>0</v>
      </c>
      <c r="K34" s="189">
        <f t="shared" si="8"/>
        <v>-103.22980023684718</v>
      </c>
      <c r="L34" s="88">
        <f t="shared" si="3"/>
        <v>-314.6444311219102</v>
      </c>
      <c r="M34" s="89">
        <f t="shared" si="9"/>
        <v>1051.9141648867987</v>
      </c>
      <c r="N34" s="89">
        <f t="shared" si="10"/>
        <v>35863.914164886795</v>
      </c>
      <c r="O34" s="89">
        <f t="shared" si="11"/>
        <v>11766.376038348686</v>
      </c>
      <c r="P34" s="90">
        <f t="shared" si="4"/>
        <v>0.96895278084493774</v>
      </c>
      <c r="Q34" s="227">
        <f>SUMIFS([1]april25!$Q$7:$Q$363,[1]april25!$B$7:$B$363,B34)</f>
        <v>3.1734473426004115</v>
      </c>
      <c r="R34" s="93">
        <f t="shared" si="12"/>
        <v>9.1627469426152394E-2</v>
      </c>
      <c r="S34" s="93">
        <f t="shared" si="12"/>
        <v>8.3748268531344261E-2</v>
      </c>
      <c r="T34" s="92">
        <v>3048</v>
      </c>
      <c r="U34" s="1">
        <f>SUMIFS([1]april25!$U$7:$U$363,[1]april25!$B$7:$B$363,B34)</f>
        <v>31890</v>
      </c>
      <c r="V34" s="1">
        <f>SUMIFS([1]april25!$V$7:$V$363,[1]april25!$B$7:$B$363,B34)</f>
        <v>10538.664904163912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64</v>
      </c>
      <c r="D35" s="213">
        <v>29985</v>
      </c>
      <c r="E35" s="214">
        <f t="shared" si="5"/>
        <v>12314.168377823409</v>
      </c>
      <c r="F35" s="215">
        <f t="shared" si="0"/>
        <v>1.0140630942438693</v>
      </c>
      <c r="G35" s="216">
        <f>($E$365+$Y$365-E35-Y35)*0.62</f>
        <v>-378.46468801958503</v>
      </c>
      <c r="H35" s="216">
        <f>G35*T35/1000</f>
        <v>-921.56151532768956</v>
      </c>
      <c r="I35" s="216">
        <f t="shared" si="1"/>
        <v>0</v>
      </c>
      <c r="J35" s="217">
        <f t="shared" si="2"/>
        <v>0</v>
      </c>
      <c r="K35" s="216">
        <f t="shared" si="8"/>
        <v>-103.22980023684718</v>
      </c>
      <c r="L35" s="217">
        <f t="shared" si="3"/>
        <v>-251.3645635767229</v>
      </c>
      <c r="M35" s="218">
        <f t="shared" si="9"/>
        <v>-1172.9260789044124</v>
      </c>
      <c r="N35" s="218">
        <f t="shared" si="10"/>
        <v>28812.073921095587</v>
      </c>
      <c r="O35" s="218">
        <f t="shared" si="11"/>
        <v>11832.473889566976</v>
      </c>
      <c r="P35" s="219">
        <f t="shared" si="4"/>
        <v>0.9743958923464825</v>
      </c>
      <c r="Q35" s="227">
        <f>SUMIFS([1]april25!$Q$7:$Q$363,[1]april25!$B$7:$B$363,B35)</f>
        <v>48.894253372451885</v>
      </c>
      <c r="R35" s="219">
        <f t="shared" si="12"/>
        <v>6.4770427186534571E-2</v>
      </c>
      <c r="S35" s="219">
        <f t="shared" si="12"/>
        <v>6.6082259335019086E-2</v>
      </c>
      <c r="T35" s="92">
        <v>2435</v>
      </c>
      <c r="U35" s="1">
        <f>SUMIFS([1]april25!$U$7:$U$363,[1]april25!$B$7:$B$363,B35)</f>
        <v>28161</v>
      </c>
      <c r="V35" s="1">
        <f>SUMIFS([1]april25!$V$7:$V$363,[1]april25!$B$7:$B$363,B35)</f>
        <v>11550.861361771944</v>
      </c>
      <c r="W35" s="220"/>
      <c r="X35" s="218">
        <v>1073</v>
      </c>
      <c r="Y35" s="218">
        <f>X35*1000/T35</f>
        <v>440.65708418891171</v>
      </c>
      <c r="Z35" s="1"/>
      <c r="AA35" s="1"/>
    </row>
    <row r="36" spans="2:28">
      <c r="B36" s="200">
        <v>1515</v>
      </c>
      <c r="C36" t="s">
        <v>65</v>
      </c>
      <c r="D36" s="1">
        <v>120325</v>
      </c>
      <c r="E36" s="86">
        <f t="shared" si="5"/>
        <v>13323.552209057691</v>
      </c>
      <c r="F36" s="87">
        <f t="shared" si="0"/>
        <v>1.0971851419352532</v>
      </c>
      <c r="G36" s="189">
        <f t="shared" si="6"/>
        <v>-731.07527118771418</v>
      </c>
      <c r="H36" s="189">
        <f t="shared" si="7"/>
        <v>-6602.3407740962466</v>
      </c>
      <c r="I36" s="189">
        <f t="shared" si="1"/>
        <v>0</v>
      </c>
      <c r="J36" s="88">
        <f t="shared" si="2"/>
        <v>0</v>
      </c>
      <c r="K36" s="189">
        <f t="shared" si="8"/>
        <v>-103.22980023684718</v>
      </c>
      <c r="L36" s="88">
        <f t="shared" si="3"/>
        <v>-932.268325938967</v>
      </c>
      <c r="M36" s="89">
        <f t="shared" si="9"/>
        <v>-7534.6091000352135</v>
      </c>
      <c r="N36" s="89">
        <f t="shared" si="10"/>
        <v>112790.39089996478</v>
      </c>
      <c r="O36" s="89">
        <f t="shared" si="11"/>
        <v>12489.247137633129</v>
      </c>
      <c r="P36" s="90">
        <f t="shared" si="4"/>
        <v>1.0284807068232746</v>
      </c>
      <c r="Q36" s="227">
        <f>SUMIFS([1]april25!$Q$7:$Q$363,[1]april25!$B$7:$B$363,B36)</f>
        <v>666.51298653249069</v>
      </c>
      <c r="R36" s="93">
        <f t="shared" si="12"/>
        <v>1.0805239710087107E-4</v>
      </c>
      <c r="S36" s="93">
        <f t="shared" si="12"/>
        <v>-6.8686730265529053E-3</v>
      </c>
      <c r="T36" s="92">
        <v>9031</v>
      </c>
      <c r="U36" s="1">
        <f>SUMIFS([1]april25!$U$7:$U$363,[1]april25!$B$7:$B$363,B36)</f>
        <v>120312</v>
      </c>
      <c r="V36" s="1">
        <f>SUMIFS([1]april25!$V$7:$V$363,[1]april25!$B$7:$B$363,B36)</f>
        <v>13415.700267618198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66</v>
      </c>
      <c r="D37" s="1">
        <v>109288</v>
      </c>
      <c r="E37" s="86">
        <f t="shared" si="5"/>
        <v>12332.204919882646</v>
      </c>
      <c r="F37" s="87">
        <f t="shared" si="0"/>
        <v>1.015548390781067</v>
      </c>
      <c r="G37" s="189">
        <f t="shared" si="6"/>
        <v>-116.43995189918667</v>
      </c>
      <c r="H37" s="189">
        <f t="shared" si="7"/>
        <v>-1031.8908537305922</v>
      </c>
      <c r="I37" s="189">
        <f t="shared" si="1"/>
        <v>0</v>
      </c>
      <c r="J37" s="88">
        <f t="shared" si="2"/>
        <v>0</v>
      </c>
      <c r="K37" s="189">
        <f t="shared" si="8"/>
        <v>-103.22980023684718</v>
      </c>
      <c r="L37" s="88">
        <f t="shared" si="3"/>
        <v>-914.82248969893976</v>
      </c>
      <c r="M37" s="89">
        <f t="shared" si="9"/>
        <v>-1946.713343429532</v>
      </c>
      <c r="N37" s="89">
        <f t="shared" si="10"/>
        <v>107341.28665657048</v>
      </c>
      <c r="O37" s="89">
        <f t="shared" si="11"/>
        <v>12112.535167746613</v>
      </c>
      <c r="P37" s="90">
        <f t="shared" si="4"/>
        <v>0.99745874138468404</v>
      </c>
      <c r="Q37" s="227">
        <f>SUMIFS([1]april25!$Q$7:$Q$363,[1]april25!$B$7:$B$363,B37)</f>
        <v>260.81614512799797</v>
      </c>
      <c r="R37" s="93">
        <f t="shared" si="12"/>
        <v>0.15321627553604591</v>
      </c>
      <c r="S37" s="93">
        <f t="shared" si="12"/>
        <v>0.15308614506035931</v>
      </c>
      <c r="T37" s="92">
        <v>8862</v>
      </c>
      <c r="U37" s="1">
        <f>SUMIFS([1]april25!$U$7:$U$363,[1]april25!$B$7:$B$363,B37)</f>
        <v>94768</v>
      </c>
      <c r="V37" s="1">
        <f>SUMIFS([1]april25!$V$7:$V$363,[1]april25!$B$7:$B$363,B37)</f>
        <v>10694.955422638528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67</v>
      </c>
      <c r="D38" s="1">
        <v>54541</v>
      </c>
      <c r="E38" s="86">
        <f t="shared" si="5"/>
        <v>10252.067669172933</v>
      </c>
      <c r="F38" s="87">
        <f t="shared" si="0"/>
        <v>0.8442505530232669</v>
      </c>
      <c r="G38" s="189">
        <f t="shared" si="6"/>
        <v>1173.2451435408354</v>
      </c>
      <c r="H38" s="189">
        <f t="shared" si="7"/>
        <v>6241.6641636372442</v>
      </c>
      <c r="I38" s="189">
        <f t="shared" si="1"/>
        <v>237.26185773275918</v>
      </c>
      <c r="J38" s="88">
        <f t="shared" si="2"/>
        <v>1262.233083138279</v>
      </c>
      <c r="K38" s="189">
        <f t="shared" si="8"/>
        <v>134.032057495912</v>
      </c>
      <c r="L38" s="88">
        <f t="shared" si="3"/>
        <v>713.0505458782518</v>
      </c>
      <c r="M38" s="89">
        <f t="shared" si="9"/>
        <v>6954.714709515496</v>
      </c>
      <c r="N38" s="89">
        <f t="shared" si="10"/>
        <v>61495.714709515494</v>
      </c>
      <c r="O38" s="89">
        <f t="shared" si="11"/>
        <v>11559.344870209679</v>
      </c>
      <c r="P38" s="90">
        <f t="shared" si="4"/>
        <v>0.95190390994058582</v>
      </c>
      <c r="Q38" s="227">
        <f>SUMIFS([1]april25!$Q$7:$Q$363,[1]april25!$B$7:$B$363,B38)</f>
        <v>1071.3624765807999</v>
      </c>
      <c r="R38" s="93">
        <f t="shared" si="12"/>
        <v>0.13143864744321129</v>
      </c>
      <c r="S38" s="93">
        <f t="shared" si="12"/>
        <v>0.13186400031819001</v>
      </c>
      <c r="T38" s="92">
        <v>5320</v>
      </c>
      <c r="U38" s="1">
        <f>SUMIFS([1]april25!$U$7:$U$363,[1]april25!$B$7:$B$363,B38)</f>
        <v>48205</v>
      </c>
      <c r="V38" s="1">
        <f>SUMIFS([1]april25!$V$7:$V$363,[1]april25!$B$7:$B$363,B38)</f>
        <v>9057.685080796693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68</v>
      </c>
      <c r="D39" s="1">
        <v>115250</v>
      </c>
      <c r="E39" s="86">
        <f t="shared" si="5"/>
        <v>10425.146992311171</v>
      </c>
      <c r="F39" s="87">
        <f t="shared" si="0"/>
        <v>0.85850351340078435</v>
      </c>
      <c r="G39" s="189">
        <f t="shared" si="6"/>
        <v>1065.9359631951281</v>
      </c>
      <c r="H39" s="189">
        <f t="shared" si="7"/>
        <v>11783.922073122141</v>
      </c>
      <c r="I39" s="189">
        <f t="shared" si="1"/>
        <v>176.68409463437601</v>
      </c>
      <c r="J39" s="88">
        <f t="shared" si="2"/>
        <v>1953.2426661830268</v>
      </c>
      <c r="K39" s="189">
        <f t="shared" si="8"/>
        <v>73.454294397528827</v>
      </c>
      <c r="L39" s="88">
        <f t="shared" si="3"/>
        <v>812.0372245646812</v>
      </c>
      <c r="M39" s="89">
        <f t="shared" si="9"/>
        <v>12595.959297686823</v>
      </c>
      <c r="N39" s="89">
        <f t="shared" si="10"/>
        <v>127845.95929768682</v>
      </c>
      <c r="O39" s="89">
        <f t="shared" si="11"/>
        <v>11564.537249903828</v>
      </c>
      <c r="P39" s="90">
        <f t="shared" si="4"/>
        <v>0.95233149875191148</v>
      </c>
      <c r="Q39" s="227">
        <f>SUMIFS([1]april25!$Q$7:$Q$363,[1]april25!$B$7:$B$363,B39)</f>
        <v>2121.2265843234709</v>
      </c>
      <c r="R39" s="93">
        <f t="shared" si="12"/>
        <v>0.1030080297070449</v>
      </c>
      <c r="S39" s="94">
        <f t="shared" si="12"/>
        <v>9.3329895027570858E-2</v>
      </c>
      <c r="T39" s="92">
        <v>11055</v>
      </c>
      <c r="U39" s="1">
        <f>SUMIFS([1]april25!$U$7:$U$363,[1]april25!$B$7:$B$363,B39)</f>
        <v>104487</v>
      </c>
      <c r="V39" s="1">
        <f>SUMIFS([1]april25!$V$7:$V$363,[1]april25!$B$7:$B$363,B39)</f>
        <v>9535.225406096004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69</v>
      </c>
      <c r="D40" s="1">
        <v>49280</v>
      </c>
      <c r="E40" s="86">
        <f t="shared" si="5"/>
        <v>11251.141552511415</v>
      </c>
      <c r="F40" s="87">
        <f t="shared" si="0"/>
        <v>0.92652358376572408</v>
      </c>
      <c r="G40" s="189">
        <f t="shared" si="6"/>
        <v>553.81933587097649</v>
      </c>
      <c r="H40" s="189">
        <f t="shared" si="7"/>
        <v>2425.7286911148767</v>
      </c>
      <c r="I40" s="189">
        <f t="shared" si="1"/>
        <v>0</v>
      </c>
      <c r="J40" s="88">
        <f t="shared" si="2"/>
        <v>0</v>
      </c>
      <c r="K40" s="189">
        <f t="shared" si="8"/>
        <v>-103.22980023684718</v>
      </c>
      <c r="L40" s="88">
        <f t="shared" si="3"/>
        <v>-452.14652503739063</v>
      </c>
      <c r="M40" s="89">
        <f t="shared" si="9"/>
        <v>1973.5821660774861</v>
      </c>
      <c r="N40" s="89">
        <f t="shared" si="10"/>
        <v>51253.582166077489</v>
      </c>
      <c r="O40" s="89">
        <f t="shared" si="11"/>
        <v>11701.731088145545</v>
      </c>
      <c r="P40" s="90">
        <f t="shared" si="4"/>
        <v>0.96362931471885371</v>
      </c>
      <c r="Q40" s="227">
        <f>SUMIFS([1]april25!$Q$7:$Q$363,[1]april25!$B$7:$B$363,B40)</f>
        <v>506.44050503956419</v>
      </c>
      <c r="R40" s="93">
        <f t="shared" si="12"/>
        <v>7.4317106668701352E-2</v>
      </c>
      <c r="S40" s="93">
        <f t="shared" si="12"/>
        <v>6.6468214565185674E-2</v>
      </c>
      <c r="T40" s="92">
        <v>4380</v>
      </c>
      <c r="U40" s="1">
        <f>SUMIFS([1]april25!$U$7:$U$363,[1]april25!$B$7:$B$363,B40)</f>
        <v>45871</v>
      </c>
      <c r="V40" s="1">
        <f>SUMIFS([1]april25!$V$7:$V$363,[1]april25!$B$7:$B$363,B40)</f>
        <v>10549.908003679853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70</v>
      </c>
      <c r="D41" s="1">
        <v>78028</v>
      </c>
      <c r="E41" s="86">
        <f t="shared" si="5"/>
        <v>10231.838447416732</v>
      </c>
      <c r="F41" s="87">
        <f t="shared" si="0"/>
        <v>0.84258469085711507</v>
      </c>
      <c r="G41" s="189">
        <f t="shared" si="6"/>
        <v>1185.7872610296799</v>
      </c>
      <c r="H41" s="189">
        <f t="shared" si="7"/>
        <v>9042.8136526123399</v>
      </c>
      <c r="I41" s="189">
        <f t="shared" si="1"/>
        <v>244.34208534742945</v>
      </c>
      <c r="J41" s="88">
        <f t="shared" si="2"/>
        <v>1863.3527428594969</v>
      </c>
      <c r="K41" s="189">
        <f t="shared" si="8"/>
        <v>141.11228511058226</v>
      </c>
      <c r="L41" s="88">
        <f t="shared" si="3"/>
        <v>1076.1222862533002</v>
      </c>
      <c r="M41" s="89">
        <f t="shared" si="9"/>
        <v>10118.935938865639</v>
      </c>
      <c r="N41" s="89">
        <f t="shared" si="10"/>
        <v>88146.935938865645</v>
      </c>
      <c r="O41" s="89">
        <f t="shared" si="11"/>
        <v>11558.737993556995</v>
      </c>
      <c r="P41" s="90">
        <f t="shared" si="4"/>
        <v>0.95185393407560137</v>
      </c>
      <c r="Q41" s="227">
        <f>SUMIFS([1]april25!$Q$7:$Q$363,[1]april25!$B$7:$B$363,B41)</f>
        <v>1221.8235162415804</v>
      </c>
      <c r="R41" s="93">
        <f t="shared" si="12"/>
        <v>0.16379798944008592</v>
      </c>
      <c r="S41" s="93">
        <f t="shared" si="12"/>
        <v>0.16242450636836267</v>
      </c>
      <c r="T41" s="92">
        <v>7626</v>
      </c>
      <c r="U41" s="1">
        <f>SUMIFS([1]april25!$U$7:$U$363,[1]april25!$B$7:$B$363,B41)</f>
        <v>67046</v>
      </c>
      <c r="V41" s="1">
        <f>SUMIFS([1]april25!$V$7:$V$363,[1]april25!$B$7:$B$363,B41)</f>
        <v>8802.1530786398853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71</v>
      </c>
      <c r="D42" s="1">
        <v>104164</v>
      </c>
      <c r="E42" s="86">
        <f t="shared" si="5"/>
        <v>10673.634593708372</v>
      </c>
      <c r="F42" s="87">
        <f t="shared" si="0"/>
        <v>0.87896629239021873</v>
      </c>
      <c r="G42" s="189">
        <f t="shared" si="6"/>
        <v>911.87365032886362</v>
      </c>
      <c r="H42" s="189">
        <f t="shared" si="7"/>
        <v>8898.9749535593801</v>
      </c>
      <c r="I42" s="189">
        <f t="shared" si="1"/>
        <v>89.713434145355762</v>
      </c>
      <c r="J42" s="88">
        <f t="shared" si="2"/>
        <v>875.5134038245269</v>
      </c>
      <c r="K42" s="189">
        <f t="shared" si="8"/>
        <v>-13.51636609149142</v>
      </c>
      <c r="L42" s="88">
        <f t="shared" si="3"/>
        <v>-131.90621668686475</v>
      </c>
      <c r="M42" s="89">
        <f t="shared" si="9"/>
        <v>8767.0687368725157</v>
      </c>
      <c r="N42" s="89">
        <f t="shared" si="10"/>
        <v>112931.06873687252</v>
      </c>
      <c r="O42" s="89">
        <f t="shared" si="11"/>
        <v>11571.991877945746</v>
      </c>
      <c r="P42" s="90">
        <f t="shared" si="4"/>
        <v>0.95294538212159463</v>
      </c>
      <c r="Q42" s="227">
        <f>SUMIFS([1]april25!$Q$7:$Q$363,[1]april25!$B$7:$B$363,B42)</f>
        <v>1675.2897554421188</v>
      </c>
      <c r="R42" s="93">
        <f t="shared" si="12"/>
        <v>0.10732661478930136</v>
      </c>
      <c r="S42" s="93">
        <f t="shared" si="12"/>
        <v>0.1029013931501188</v>
      </c>
      <c r="T42" s="92">
        <v>9759</v>
      </c>
      <c r="U42" s="1">
        <f>SUMIFS([1]april25!$U$7:$U$363,[1]april25!$B$7:$B$363,B42)</f>
        <v>94068</v>
      </c>
      <c r="V42" s="1">
        <f>SUMIFS([1]april25!$V$7:$V$363,[1]april25!$B$7:$B$363,B42)</f>
        <v>9677.7777777777774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72</v>
      </c>
      <c r="D43" s="1">
        <v>104151</v>
      </c>
      <c r="E43" s="86">
        <f t="shared" si="5"/>
        <v>11871.76564459136</v>
      </c>
      <c r="F43" s="87">
        <f t="shared" si="0"/>
        <v>0.9776315407033831</v>
      </c>
      <c r="G43" s="189">
        <f t="shared" si="6"/>
        <v>169.03239878141085</v>
      </c>
      <c r="H43" s="189">
        <f t="shared" si="7"/>
        <v>1482.9212345093174</v>
      </c>
      <c r="I43" s="189">
        <f t="shared" si="1"/>
        <v>0</v>
      </c>
      <c r="J43" s="88">
        <f t="shared" si="2"/>
        <v>0</v>
      </c>
      <c r="K43" s="189">
        <f t="shared" si="8"/>
        <v>-103.22980023684718</v>
      </c>
      <c r="L43" s="88">
        <f t="shared" si="3"/>
        <v>-905.63503747786035</v>
      </c>
      <c r="M43" s="89">
        <f t="shared" si="9"/>
        <v>577.28619703145705</v>
      </c>
      <c r="N43" s="89">
        <f t="shared" si="10"/>
        <v>104728.28619703146</v>
      </c>
      <c r="O43" s="89">
        <f t="shared" si="11"/>
        <v>11937.568243135922</v>
      </c>
      <c r="P43" s="90">
        <f t="shared" si="4"/>
        <v>0.98305033835516398</v>
      </c>
      <c r="Q43" s="227">
        <f>SUMIFS([1]april25!$Q$7:$Q$363,[1]april25!$B$7:$B$363,B43)</f>
        <v>541.02999787948147</v>
      </c>
      <c r="R43" s="93">
        <f t="shared" si="12"/>
        <v>0.12247405347731902</v>
      </c>
      <c r="S43" s="93">
        <f t="shared" si="12"/>
        <v>0.11198244600152493</v>
      </c>
      <c r="T43" s="92">
        <v>8773</v>
      </c>
      <c r="U43" s="1">
        <f>SUMIFS([1]april25!$U$7:$U$363,[1]april25!$B$7:$B$363,B43)</f>
        <v>92787</v>
      </c>
      <c r="V43" s="1">
        <f>SUMIFS([1]april25!$V$7:$V$363,[1]april25!$B$7:$B$363,B43)</f>
        <v>10676.216775975148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73</v>
      </c>
      <c r="D44" s="1">
        <v>82480</v>
      </c>
      <c r="E44" s="86">
        <f t="shared" si="5"/>
        <v>11389.119027892848</v>
      </c>
      <c r="F44" s="87">
        <f t="shared" si="0"/>
        <v>0.93788593169928258</v>
      </c>
      <c r="G44" s="189">
        <f t="shared" si="6"/>
        <v>468.27330113448824</v>
      </c>
      <c r="H44" s="189">
        <f t="shared" si="7"/>
        <v>3391.2352468159638</v>
      </c>
      <c r="I44" s="189">
        <f t="shared" si="1"/>
        <v>0</v>
      </c>
      <c r="J44" s="88">
        <f t="shared" si="2"/>
        <v>0</v>
      </c>
      <c r="K44" s="189">
        <f t="shared" si="8"/>
        <v>-103.22980023684718</v>
      </c>
      <c r="L44" s="88">
        <f t="shared" si="3"/>
        <v>-747.5902133152473</v>
      </c>
      <c r="M44" s="89">
        <f t="shared" si="9"/>
        <v>2643.6450335007166</v>
      </c>
      <c r="N44" s="89">
        <f t="shared" si="10"/>
        <v>85123.64503350071</v>
      </c>
      <c r="O44" s="89">
        <f t="shared" si="11"/>
        <v>11754.162528790488</v>
      </c>
      <c r="P44" s="90">
        <f t="shared" si="4"/>
        <v>0.9679470069336058</v>
      </c>
      <c r="Q44" s="227">
        <f>SUMIFS([1]april25!$Q$7:$Q$363,[1]april25!$B$7:$B$363,B44)</f>
        <v>743.65458846952288</v>
      </c>
      <c r="R44" s="93">
        <f t="shared" si="12"/>
        <v>0.12447171097477847</v>
      </c>
      <c r="S44" s="93">
        <f t="shared" si="12"/>
        <v>0.10972097740082049</v>
      </c>
      <c r="T44" s="92">
        <v>7242</v>
      </c>
      <c r="U44" s="1">
        <f>SUMIFS([1]april25!$U$7:$U$363,[1]april25!$B$7:$B$363,B44)</f>
        <v>73350</v>
      </c>
      <c r="V44" s="1">
        <f>SUMIFS([1]april25!$V$7:$V$363,[1]april25!$B$7:$B$363,B44)</f>
        <v>10263.047432489157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74</v>
      </c>
      <c r="D45" s="1">
        <v>81793</v>
      </c>
      <c r="E45" s="86">
        <f t="shared" si="5"/>
        <v>11366.45358532518</v>
      </c>
      <c r="F45" s="87">
        <f t="shared" si="0"/>
        <v>0.93601944846489959</v>
      </c>
      <c r="G45" s="189">
        <f t="shared" si="6"/>
        <v>482.32587552644236</v>
      </c>
      <c r="H45" s="189">
        <f t="shared" si="7"/>
        <v>3470.8170002882794</v>
      </c>
      <c r="I45" s="189">
        <f t="shared" si="1"/>
        <v>0</v>
      </c>
      <c r="J45" s="88">
        <f t="shared" si="2"/>
        <v>0</v>
      </c>
      <c r="K45" s="189">
        <f t="shared" si="8"/>
        <v>-103.22980023684718</v>
      </c>
      <c r="L45" s="88">
        <f t="shared" si="3"/>
        <v>-742.84164250435242</v>
      </c>
      <c r="M45" s="89">
        <f t="shared" si="9"/>
        <v>2727.9753577839269</v>
      </c>
      <c r="N45" s="89">
        <f t="shared" si="10"/>
        <v>84520.975357783929</v>
      </c>
      <c r="O45" s="89">
        <f t="shared" si="11"/>
        <v>11745.549660614775</v>
      </c>
      <c r="P45" s="90">
        <f t="shared" si="4"/>
        <v>0.96723774330454038</v>
      </c>
      <c r="Q45" s="227">
        <f>SUMIFS([1]april25!$Q$7:$Q$363,[1]april25!$B$7:$B$363,B45)</f>
        <v>-1469.731060670154</v>
      </c>
      <c r="R45" s="93">
        <f t="shared" si="12"/>
        <v>0.10114431879375337</v>
      </c>
      <c r="S45" s="93">
        <f t="shared" si="12"/>
        <v>0.11690555626398083</v>
      </c>
      <c r="T45" s="92">
        <v>7196</v>
      </c>
      <c r="U45" s="1">
        <f>SUMIFS([1]april25!$U$7:$U$363,[1]april25!$B$7:$B$363,B45)</f>
        <v>74280</v>
      </c>
      <c r="V45" s="1">
        <f>SUMIFS([1]april25!$V$7:$V$363,[1]april25!$B$7:$B$363,B45)</f>
        <v>10176.736539251951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75</v>
      </c>
      <c r="D46" s="1">
        <v>45877</v>
      </c>
      <c r="E46" s="86">
        <f t="shared" si="5"/>
        <v>12204.575685022613</v>
      </c>
      <c r="F46" s="87">
        <f t="shared" si="0"/>
        <v>1.0050382131671876</v>
      </c>
      <c r="G46" s="189">
        <f t="shared" si="6"/>
        <v>-37.309826285966373</v>
      </c>
      <c r="H46" s="189">
        <f t="shared" si="7"/>
        <v>-140.24763700894761</v>
      </c>
      <c r="I46" s="189">
        <f t="shared" si="1"/>
        <v>0</v>
      </c>
      <c r="J46" s="88">
        <f t="shared" si="2"/>
        <v>0</v>
      </c>
      <c r="K46" s="189">
        <f t="shared" si="8"/>
        <v>-103.22980023684718</v>
      </c>
      <c r="L46" s="88">
        <f t="shared" si="3"/>
        <v>-388.04081909030856</v>
      </c>
      <c r="M46" s="89">
        <f t="shared" si="9"/>
        <v>-528.28845609925611</v>
      </c>
      <c r="N46" s="89">
        <f t="shared" si="10"/>
        <v>45348.711543900747</v>
      </c>
      <c r="O46" s="89">
        <f t="shared" si="11"/>
        <v>12064.0360584998</v>
      </c>
      <c r="P46" s="90">
        <f t="shared" si="4"/>
        <v>0.99346487389140969</v>
      </c>
      <c r="Q46" s="227">
        <f>SUMIFS([1]april25!$Q$7:$Q$363,[1]april25!$B$7:$B$363,B46)</f>
        <v>372.71424165381654</v>
      </c>
      <c r="R46" s="93">
        <f t="shared" si="12"/>
        <v>0.15428355768021135</v>
      </c>
      <c r="S46" s="94">
        <f t="shared" si="12"/>
        <v>0.12941072762644792</v>
      </c>
      <c r="T46" s="92">
        <v>3759</v>
      </c>
      <c r="U46" s="1">
        <f>SUMIFS([1]april25!$U$7:$U$363,[1]april25!$B$7:$B$363,B46)</f>
        <v>39745</v>
      </c>
      <c r="V46" s="1">
        <f>SUMIFS([1]april25!$V$7:$V$363,[1]april25!$B$7:$B$363,B46)</f>
        <v>10806.144643828167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76</v>
      </c>
      <c r="D47" s="1">
        <v>68469</v>
      </c>
      <c r="E47" s="86">
        <f t="shared" si="5"/>
        <v>11426.735647530038</v>
      </c>
      <c r="F47" s="87">
        <f t="shared" si="0"/>
        <v>0.94098363383668227</v>
      </c>
      <c r="G47" s="189">
        <f t="shared" si="6"/>
        <v>444.95099695943014</v>
      </c>
      <c r="H47" s="189">
        <f t="shared" si="7"/>
        <v>2666.1463737809054</v>
      </c>
      <c r="I47" s="189">
        <f t="shared" si="1"/>
        <v>0</v>
      </c>
      <c r="J47" s="88">
        <f t="shared" si="2"/>
        <v>0</v>
      </c>
      <c r="K47" s="189">
        <f t="shared" si="8"/>
        <v>-103.22980023684718</v>
      </c>
      <c r="L47" s="88">
        <f t="shared" si="3"/>
        <v>-618.55296301918838</v>
      </c>
      <c r="M47" s="89">
        <f t="shared" si="9"/>
        <v>2047.593410761717</v>
      </c>
      <c r="N47" s="89">
        <f t="shared" si="10"/>
        <v>70516.593410761721</v>
      </c>
      <c r="O47" s="89">
        <f t="shared" si="11"/>
        <v>11768.456844252623</v>
      </c>
      <c r="P47" s="90">
        <f t="shared" si="4"/>
        <v>0.96912413374581796</v>
      </c>
      <c r="Q47" s="227">
        <f>SUMIFS([1]april25!$Q$7:$Q$363,[1]april25!$B$7:$B$363,B47)</f>
        <v>358.13499228244154</v>
      </c>
      <c r="R47" s="93">
        <f t="shared" si="12"/>
        <v>0.11096868408242738</v>
      </c>
      <c r="S47" s="94">
        <f t="shared" si="12"/>
        <v>0.10410856370341356</v>
      </c>
      <c r="T47" s="92">
        <v>5992</v>
      </c>
      <c r="U47" s="1">
        <f>SUMIFS([1]april25!$U$7:$U$363,[1]april25!$B$7:$B$363,B47)</f>
        <v>61630</v>
      </c>
      <c r="V47" s="1">
        <f>SUMIFS([1]april25!$V$7:$V$363,[1]april25!$B$7:$B$363,B47)</f>
        <v>10349.286314021831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77</v>
      </c>
      <c r="D48" s="1">
        <v>26088</v>
      </c>
      <c r="E48" s="86">
        <f t="shared" si="5"/>
        <v>9633.6779911373706</v>
      </c>
      <c r="F48" s="87">
        <f t="shared" si="0"/>
        <v>0.79332659850868248</v>
      </c>
      <c r="G48" s="189">
        <f t="shared" si="6"/>
        <v>1556.6467439228843</v>
      </c>
      <c r="H48" s="189">
        <f t="shared" si="7"/>
        <v>4215.3993825431708</v>
      </c>
      <c r="I48" s="189">
        <f t="shared" si="1"/>
        <v>453.69824504520608</v>
      </c>
      <c r="J48" s="88">
        <f t="shared" si="2"/>
        <v>1228.614847582418</v>
      </c>
      <c r="K48" s="189">
        <f t="shared" si="8"/>
        <v>350.46844480835887</v>
      </c>
      <c r="L48" s="88">
        <f t="shared" si="3"/>
        <v>949.06854854103585</v>
      </c>
      <c r="M48" s="89">
        <f t="shared" si="9"/>
        <v>5164.4679310842066</v>
      </c>
      <c r="N48" s="89">
        <f t="shared" si="10"/>
        <v>31252.467931084208</v>
      </c>
      <c r="O48" s="89">
        <f t="shared" si="11"/>
        <v>11540.793179868615</v>
      </c>
      <c r="P48" s="90">
        <f t="shared" si="4"/>
        <v>0.9503761913051485</v>
      </c>
      <c r="Q48" s="227">
        <f>SUMIFS([1]april25!$Q$7:$Q$363,[1]april25!$B$7:$B$363,B48)</f>
        <v>262.93982454526576</v>
      </c>
      <c r="R48" s="93">
        <f t="shared" si="12"/>
        <v>0.12491914967013065</v>
      </c>
      <c r="S48" s="94">
        <f t="shared" si="12"/>
        <v>0.12159590255145966</v>
      </c>
      <c r="T48" s="92">
        <v>2708</v>
      </c>
      <c r="U48" s="1">
        <f>SUMIFS([1]april25!$U$7:$U$363,[1]april25!$B$7:$B$363,B48)</f>
        <v>23191</v>
      </c>
      <c r="V48" s="1">
        <f>SUMIFS([1]april25!$V$7:$V$363,[1]april25!$B$7:$B$363,B48)</f>
        <v>8589.2592592592591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78</v>
      </c>
      <c r="D49" s="1">
        <v>30426</v>
      </c>
      <c r="E49" s="86">
        <f t="shared" si="5"/>
        <v>9888.2027949301264</v>
      </c>
      <c r="F49" s="87">
        <f t="shared" si="0"/>
        <v>0.81428653686397701</v>
      </c>
      <c r="G49" s="189">
        <f t="shared" si="6"/>
        <v>1398.8413655713755</v>
      </c>
      <c r="H49" s="189">
        <f t="shared" si="7"/>
        <v>4304.2348818631226</v>
      </c>
      <c r="I49" s="189">
        <f t="shared" si="1"/>
        <v>364.61456371774153</v>
      </c>
      <c r="J49" s="88">
        <f t="shared" si="2"/>
        <v>1121.9190125594907</v>
      </c>
      <c r="K49" s="189">
        <f t="shared" si="8"/>
        <v>261.38476348089432</v>
      </c>
      <c r="L49" s="88">
        <f t="shared" si="3"/>
        <v>804.28091723071179</v>
      </c>
      <c r="M49" s="89">
        <f t="shared" si="9"/>
        <v>5108.5157990938342</v>
      </c>
      <c r="N49" s="89">
        <f t="shared" si="10"/>
        <v>35534.515799093831</v>
      </c>
      <c r="O49" s="89">
        <f t="shared" si="11"/>
        <v>11548.428923982396</v>
      </c>
      <c r="P49" s="90">
        <f t="shared" si="4"/>
        <v>0.95100498945580714</v>
      </c>
      <c r="Q49" s="227">
        <f>SUMIFS([1]april25!$Q$7:$Q$363,[1]april25!$B$7:$B$363,B49)</f>
        <v>668.50676887954251</v>
      </c>
      <c r="R49" s="93">
        <f t="shared" si="12"/>
        <v>0.12439024390243902</v>
      </c>
      <c r="S49" s="94">
        <f t="shared" si="12"/>
        <v>0.11123520692470489</v>
      </c>
      <c r="T49" s="92">
        <v>3077</v>
      </c>
      <c r="U49" s="1">
        <f>SUMIFS([1]april25!$U$7:$U$363,[1]april25!$B$7:$B$363,B49)</f>
        <v>27060</v>
      </c>
      <c r="V49" s="1">
        <f>SUMIFS([1]april25!$V$7:$V$363,[1]april25!$B$7:$B$363,B49)</f>
        <v>8898.3886879316015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79</v>
      </c>
      <c r="D50" s="1">
        <v>97607</v>
      </c>
      <c r="E50" s="86">
        <f t="shared" si="5"/>
        <v>13569.720561657166</v>
      </c>
      <c r="F50" s="87">
        <f t="shared" si="0"/>
        <v>1.1174569324194159</v>
      </c>
      <c r="G50" s="189">
        <f t="shared" si="6"/>
        <v>-883.69964979938914</v>
      </c>
      <c r="H50" s="189">
        <f t="shared" si="7"/>
        <v>-6356.4515810070061</v>
      </c>
      <c r="I50" s="189">
        <f t="shared" si="1"/>
        <v>0</v>
      </c>
      <c r="J50" s="88">
        <f t="shared" si="2"/>
        <v>0</v>
      </c>
      <c r="K50" s="189">
        <f t="shared" si="8"/>
        <v>-103.22980023684718</v>
      </c>
      <c r="L50" s="88">
        <f t="shared" si="3"/>
        <v>-742.53195310364174</v>
      </c>
      <c r="M50" s="89">
        <f t="shared" si="9"/>
        <v>-7098.9835341106482</v>
      </c>
      <c r="N50" s="89">
        <f t="shared" si="10"/>
        <v>90508.016465889348</v>
      </c>
      <c r="O50" s="89">
        <f t="shared" si="11"/>
        <v>12582.791111620929</v>
      </c>
      <c r="P50" s="90">
        <f t="shared" si="4"/>
        <v>1.0361839872072565</v>
      </c>
      <c r="Q50" s="227">
        <f>SUMIFS([1]april25!$Q$7:$Q$363,[1]april25!$B$7:$B$363,B50)</f>
        <v>-3951.5362117010091</v>
      </c>
      <c r="R50" s="93">
        <f t="shared" si="12"/>
        <v>0.11231780834406445</v>
      </c>
      <c r="S50" s="94">
        <f t="shared" si="12"/>
        <v>0.11757553189247234</v>
      </c>
      <c r="T50" s="92">
        <v>7193</v>
      </c>
      <c r="U50" s="1">
        <f>SUMIFS([1]april25!$U$7:$U$363,[1]april25!$B$7:$B$363,B50)</f>
        <v>87751</v>
      </c>
      <c r="V50" s="1">
        <f>SUMIFS([1]april25!$V$7:$V$363,[1]april25!$B$7:$B$363,B50)</f>
        <v>12142.10599142106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80</v>
      </c>
      <c r="D51" s="1">
        <v>63501</v>
      </c>
      <c r="E51" s="86">
        <f t="shared" si="5"/>
        <v>10672.436974789916</v>
      </c>
      <c r="F51" s="87">
        <f t="shared" si="0"/>
        <v>0.87886766931565041</v>
      </c>
      <c r="G51" s="189">
        <f t="shared" si="6"/>
        <v>912.61617405830589</v>
      </c>
      <c r="H51" s="189">
        <f t="shared" si="7"/>
        <v>5430.0662356469202</v>
      </c>
      <c r="I51" s="189">
        <f t="shared" si="1"/>
        <v>90.132600766815074</v>
      </c>
      <c r="J51" s="88">
        <f t="shared" si="2"/>
        <v>536.2889745625497</v>
      </c>
      <c r="K51" s="189">
        <f t="shared" si="8"/>
        <v>-13.097199470032109</v>
      </c>
      <c r="L51" s="88">
        <f t="shared" si="3"/>
        <v>-77.928336846691053</v>
      </c>
      <c r="M51" s="89">
        <f t="shared" si="9"/>
        <v>5352.1378988002289</v>
      </c>
      <c r="N51" s="89">
        <f t="shared" si="10"/>
        <v>68853.137898800225</v>
      </c>
      <c r="O51" s="89">
        <f t="shared" si="11"/>
        <v>11571.955949378189</v>
      </c>
      <c r="P51" s="90">
        <f t="shared" si="4"/>
        <v>0.95294242342935731</v>
      </c>
      <c r="Q51" s="227">
        <f>SUMIFS([1]april25!$Q$7:$Q$363,[1]april25!$B$7:$B$363,B51)</f>
        <v>-2283.8742038240962</v>
      </c>
      <c r="R51" s="93">
        <f t="shared" si="12"/>
        <v>6.6490880386953749E-2</v>
      </c>
      <c r="S51" s="94">
        <f t="shared" si="12"/>
        <v>6.702860688126662E-2</v>
      </c>
      <c r="T51" s="92">
        <v>5950</v>
      </c>
      <c r="U51" s="1">
        <f>SUMIFS([1]april25!$U$7:$U$363,[1]april25!$B$7:$B$363,B51)</f>
        <v>59542</v>
      </c>
      <c r="V51" s="1">
        <f>SUMIFS([1]april25!$V$7:$V$363,[1]april25!$B$7:$B$363,B51)</f>
        <v>10002.015790357802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81</v>
      </c>
      <c r="D52" s="1">
        <v>25490</v>
      </c>
      <c r="E52" s="86">
        <f t="shared" si="5"/>
        <v>11757.380073800738</v>
      </c>
      <c r="F52" s="87">
        <f t="shared" si="0"/>
        <v>0.96821196949939625</v>
      </c>
      <c r="G52" s="189">
        <f t="shared" si="6"/>
        <v>239.95145267159666</v>
      </c>
      <c r="H52" s="189">
        <f t="shared" si="7"/>
        <v>520.21474939202153</v>
      </c>
      <c r="I52" s="189">
        <f t="shared" si="1"/>
        <v>0</v>
      </c>
      <c r="J52" s="88">
        <f t="shared" si="2"/>
        <v>0</v>
      </c>
      <c r="K52" s="189">
        <f t="shared" si="8"/>
        <v>-103.22980023684718</v>
      </c>
      <c r="L52" s="88">
        <f t="shared" si="3"/>
        <v>-223.8022069134847</v>
      </c>
      <c r="M52" s="89">
        <f t="shared" si="9"/>
        <v>296.41254247853681</v>
      </c>
      <c r="N52" s="89">
        <f t="shared" si="10"/>
        <v>25786.412542478538</v>
      </c>
      <c r="O52" s="89">
        <f t="shared" si="11"/>
        <v>11894.101726235489</v>
      </c>
      <c r="P52" s="90">
        <f t="shared" si="4"/>
        <v>0.97947090129764924</v>
      </c>
      <c r="Q52" s="227">
        <f>SUMIFS([1]april25!$Q$7:$Q$363,[1]april25!$B$7:$B$363,B52)</f>
        <v>159.17581162688856</v>
      </c>
      <c r="R52" s="93">
        <f t="shared" si="12"/>
        <v>0.1369820241759222</v>
      </c>
      <c r="S52" s="94">
        <f t="shared" si="12"/>
        <v>0.1322620803486235</v>
      </c>
      <c r="T52" s="92">
        <v>2168</v>
      </c>
      <c r="U52" s="1">
        <f>SUMIFS([1]april25!$U$7:$U$363,[1]april25!$B$7:$B$363,B52)</f>
        <v>22419</v>
      </c>
      <c r="V52" s="1">
        <f>SUMIFS([1]april25!$V$7:$V$363,[1]april25!$B$7:$B$363,B52)</f>
        <v>10383.974062065772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82</v>
      </c>
      <c r="D53" s="1">
        <v>37529</v>
      </c>
      <c r="E53" s="86">
        <f t="shared" si="5"/>
        <v>11057.454331172657</v>
      </c>
      <c r="F53" s="87">
        <f t="shared" si="0"/>
        <v>0.91057357748353007</v>
      </c>
      <c r="G53" s="189">
        <f t="shared" si="6"/>
        <v>673.90541310100639</v>
      </c>
      <c r="H53" s="189">
        <f t="shared" si="7"/>
        <v>2287.2349720648153</v>
      </c>
      <c r="I53" s="189">
        <f t="shared" si="1"/>
        <v>0</v>
      </c>
      <c r="J53" s="88">
        <f t="shared" si="2"/>
        <v>0</v>
      </c>
      <c r="K53" s="189">
        <f t="shared" si="8"/>
        <v>-103.22980023684718</v>
      </c>
      <c r="L53" s="88">
        <f t="shared" si="3"/>
        <v>-350.36194200385933</v>
      </c>
      <c r="M53" s="89">
        <f t="shared" si="9"/>
        <v>1936.8730300609559</v>
      </c>
      <c r="N53" s="89">
        <f t="shared" si="10"/>
        <v>39465.873030060953</v>
      </c>
      <c r="O53" s="89">
        <f t="shared" si="11"/>
        <v>11628.129944036817</v>
      </c>
      <c r="P53" s="90">
        <f t="shared" si="4"/>
        <v>0.95756831233161999</v>
      </c>
      <c r="Q53" s="227">
        <f>SUMIFS([1]april25!$Q$7:$Q$363,[1]april25!$B$7:$B$363,B53)</f>
        <v>417.41419956718687</v>
      </c>
      <c r="R53" s="93">
        <f t="shared" si="12"/>
        <v>0.1157390890712332</v>
      </c>
      <c r="S53" s="94">
        <f t="shared" si="12"/>
        <v>0.12034143062898145</v>
      </c>
      <c r="T53" s="92">
        <v>3394</v>
      </c>
      <c r="U53" s="1">
        <f>SUMIFS([1]april25!$U$7:$U$363,[1]april25!$B$7:$B$363,B53)</f>
        <v>33636</v>
      </c>
      <c r="V53" s="1">
        <f>SUMIFS([1]april25!$V$7:$V$363,[1]april25!$B$7:$B$363,B53)</f>
        <v>9869.718309859154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83</v>
      </c>
      <c r="D54" s="1">
        <v>109420</v>
      </c>
      <c r="E54" s="86">
        <f t="shared" si="5"/>
        <v>9830.2039349564275</v>
      </c>
      <c r="F54" s="87">
        <f t="shared" si="0"/>
        <v>0.80951037158809325</v>
      </c>
      <c r="G54" s="189">
        <f t="shared" si="6"/>
        <v>1434.800658755069</v>
      </c>
      <c r="H54" s="189">
        <f t="shared" si="7"/>
        <v>15970.766132602674</v>
      </c>
      <c r="I54" s="189">
        <f t="shared" si="1"/>
        <v>384.91416470853619</v>
      </c>
      <c r="J54" s="88">
        <f t="shared" si="2"/>
        <v>4284.4795673707167</v>
      </c>
      <c r="K54" s="189">
        <f t="shared" si="8"/>
        <v>281.68436447168904</v>
      </c>
      <c r="L54" s="88">
        <f t="shared" si="3"/>
        <v>3135.4286609343703</v>
      </c>
      <c r="M54" s="89">
        <f t="shared" si="9"/>
        <v>19106.194793537044</v>
      </c>
      <c r="N54" s="89">
        <f t="shared" si="10"/>
        <v>128526.19479353704</v>
      </c>
      <c r="O54" s="89">
        <f t="shared" si="11"/>
        <v>11546.688958183186</v>
      </c>
      <c r="P54" s="90">
        <f t="shared" si="4"/>
        <v>0.95086170449753071</v>
      </c>
      <c r="Q54" s="227">
        <f>SUMIFS([1]april25!$Q$7:$Q$363,[1]april25!$B$7:$B$363,B54)</f>
        <v>-162.465237439661</v>
      </c>
      <c r="R54" s="93">
        <f t="shared" si="12"/>
        <v>0.11397302112496818</v>
      </c>
      <c r="S54" s="94">
        <f t="shared" si="12"/>
        <v>0.11017004072763205</v>
      </c>
      <c r="T54" s="92">
        <v>11131</v>
      </c>
      <c r="U54" s="1">
        <f>SUMIFS([1]april25!$U$7:$U$363,[1]april25!$B$7:$B$363,B54)</f>
        <v>98225</v>
      </c>
      <c r="V54" s="1">
        <f>SUMIFS([1]april25!$V$7:$V$363,[1]april25!$B$7:$B$363,B54)</f>
        <v>8854.6831335076167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84</v>
      </c>
      <c r="D55" s="1">
        <v>34063</v>
      </c>
      <c r="E55" s="86">
        <f t="shared" si="5"/>
        <v>13592.577813248205</v>
      </c>
      <c r="F55" s="87">
        <f t="shared" si="0"/>
        <v>1.119339210991801</v>
      </c>
      <c r="G55" s="189">
        <f t="shared" si="6"/>
        <v>-897.87114578583294</v>
      </c>
      <c r="H55" s="189">
        <f t="shared" si="7"/>
        <v>-2250.0650913392969</v>
      </c>
      <c r="I55" s="189">
        <f t="shared" si="1"/>
        <v>0</v>
      </c>
      <c r="J55" s="88">
        <f t="shared" si="2"/>
        <v>0</v>
      </c>
      <c r="K55" s="189">
        <f t="shared" si="8"/>
        <v>-103.22980023684718</v>
      </c>
      <c r="L55" s="88">
        <f t="shared" si="3"/>
        <v>-258.69387939353902</v>
      </c>
      <c r="M55" s="89">
        <f t="shared" si="9"/>
        <v>-2508.7589707328361</v>
      </c>
      <c r="N55" s="89">
        <f t="shared" si="10"/>
        <v>31554.241029267163</v>
      </c>
      <c r="O55" s="89">
        <f t="shared" si="11"/>
        <v>12591.476867225523</v>
      </c>
      <c r="P55" s="90">
        <f t="shared" si="4"/>
        <v>1.0368992530647627</v>
      </c>
      <c r="Q55" s="227">
        <f>SUMIFS([1]april25!$Q$7:$Q$363,[1]april25!$B$7:$B$363,B55)</f>
        <v>-2562.810505564119</v>
      </c>
      <c r="R55" s="93">
        <f t="shared" si="12"/>
        <v>8.3842433498790891E-2</v>
      </c>
      <c r="S55" s="93">
        <f t="shared" si="12"/>
        <v>7.7787447836786441E-2</v>
      </c>
      <c r="T55" s="92">
        <v>2506</v>
      </c>
      <c r="U55" s="1">
        <f>SUMIFS([1]april25!$U$7:$U$363,[1]april25!$B$7:$B$363,B55)</f>
        <v>31428</v>
      </c>
      <c r="V55" s="1">
        <f>SUMIFS([1]april25!$V$7:$V$363,[1]april25!$B$7:$B$363,B55)</f>
        <v>12611.5569823435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85</v>
      </c>
      <c r="D56" s="1">
        <v>141926</v>
      </c>
      <c r="E56" s="86">
        <f t="shared" si="5"/>
        <v>10544.279346210995</v>
      </c>
      <c r="F56" s="87">
        <f t="shared" si="0"/>
        <v>0.86831397885111661</v>
      </c>
      <c r="G56" s="189">
        <f t="shared" si="6"/>
        <v>992.07390377723721</v>
      </c>
      <c r="H56" s="189">
        <f t="shared" si="7"/>
        <v>13353.314744841613</v>
      </c>
      <c r="I56" s="189">
        <f t="shared" si="1"/>
        <v>134.98777076943759</v>
      </c>
      <c r="J56" s="88">
        <f t="shared" si="2"/>
        <v>1816.9353945566299</v>
      </c>
      <c r="K56" s="189">
        <f t="shared" si="8"/>
        <v>31.757970532590406</v>
      </c>
      <c r="L56" s="88">
        <f t="shared" si="3"/>
        <v>427.46228336866687</v>
      </c>
      <c r="M56" s="89">
        <f t="shared" si="9"/>
        <v>13780.777028210279</v>
      </c>
      <c r="N56" s="89">
        <f t="shared" si="10"/>
        <v>155706.77702821029</v>
      </c>
      <c r="O56" s="89">
        <f t="shared" si="11"/>
        <v>11568.111220520823</v>
      </c>
      <c r="P56" s="90">
        <f t="shared" si="4"/>
        <v>0.95262581271542146</v>
      </c>
      <c r="Q56" s="227">
        <f>SUMIFS([1]april25!$Q$7:$Q$363,[1]april25!$B$7:$B$363,B56)</f>
        <v>2134.4731456349218</v>
      </c>
      <c r="R56" s="93">
        <f t="shared" si="12"/>
        <v>0.13184946528115604</v>
      </c>
      <c r="S56" s="93">
        <f t="shared" si="12"/>
        <v>0.12991539858713919</v>
      </c>
      <c r="T56" s="92">
        <v>13460</v>
      </c>
      <c r="U56" s="1">
        <f>SUMIFS([1]april25!$U$7:$U$363,[1]april25!$B$7:$B$363,B56)</f>
        <v>125393</v>
      </c>
      <c r="V56" s="1">
        <f>SUMIFS([1]april25!$V$7:$V$363,[1]april25!$B$7:$B$363,B56)</f>
        <v>9331.9193272307803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2" t="s">
        <v>86</v>
      </c>
      <c r="D57" s="1">
        <v>101310.10974479999</v>
      </c>
      <c r="E57" s="86">
        <f t="shared" si="5"/>
        <v>10767.362072993941</v>
      </c>
      <c r="F57" s="87">
        <f t="shared" si="0"/>
        <v>0.88668468430624703</v>
      </c>
      <c r="G57" s="189">
        <f t="shared" si="6"/>
        <v>853.76261317181047</v>
      </c>
      <c r="H57" s="189">
        <f t="shared" si="7"/>
        <v>8033.0524273335641</v>
      </c>
      <c r="I57" s="189">
        <f t="shared" si="1"/>
        <v>56.90881639540639</v>
      </c>
      <c r="J57" s="88">
        <f t="shared" si="2"/>
        <v>535.45505346437869</v>
      </c>
      <c r="K57" s="189">
        <f t="shared" si="8"/>
        <v>-46.320983841440793</v>
      </c>
      <c r="L57" s="88">
        <f t="shared" si="3"/>
        <v>-435.8341369641164</v>
      </c>
      <c r="M57" s="89">
        <f t="shared" si="9"/>
        <v>7597.2182903694475</v>
      </c>
      <c r="N57" s="89">
        <f t="shared" si="10"/>
        <v>108907.32803516944</v>
      </c>
      <c r="O57" s="89">
        <f t="shared" si="11"/>
        <v>11574.803702324312</v>
      </c>
      <c r="P57" s="90">
        <f t="shared" si="4"/>
        <v>0.95317693387907543</v>
      </c>
      <c r="Q57" s="227">
        <f>SUMIFS([1]april25!$Q$7:$Q$363,[1]april25!$B$7:$B$363,B57)</f>
        <v>2496.8537975061254</v>
      </c>
      <c r="R57" s="93">
        <f t="shared" si="12"/>
        <v>0.10590240318348434</v>
      </c>
      <c r="S57" s="93">
        <f t="shared" si="12"/>
        <v>9.9790497033464043E-2</v>
      </c>
      <c r="T57" s="92">
        <v>9409</v>
      </c>
      <c r="U57" s="1">
        <f>SUMIFS([1]april25!$U$7:$U$363,[1]april25!$B$7:$B$363,B57)</f>
        <v>91608.544708073357</v>
      </c>
      <c r="V57" s="1">
        <f>SUMIFS([1]april25!$V$7:$V$363,[1]april25!$B$7:$B$363,B57)</f>
        <v>9790.3756233914028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87</v>
      </c>
      <c r="D58" s="1">
        <v>645291</v>
      </c>
      <c r="E58" s="86">
        <f t="shared" si="5"/>
        <v>12011.000465332712</v>
      </c>
      <c r="F58" s="87">
        <f t="shared" si="0"/>
        <v>0.98909743014190499</v>
      </c>
      <c r="G58" s="189">
        <f t="shared" si="6"/>
        <v>82.706809921772333</v>
      </c>
      <c r="H58" s="189">
        <f t="shared" si="7"/>
        <v>4443.423363047219</v>
      </c>
      <c r="I58" s="189">
        <f t="shared" si="1"/>
        <v>0</v>
      </c>
      <c r="J58" s="88">
        <f t="shared" si="2"/>
        <v>0</v>
      </c>
      <c r="K58" s="189">
        <f t="shared" si="8"/>
        <v>-103.22980023684718</v>
      </c>
      <c r="L58" s="88">
        <f t="shared" si="3"/>
        <v>-5546.0210177246145</v>
      </c>
      <c r="M58" s="89">
        <f t="shared" si="9"/>
        <v>-1102.5976546773954</v>
      </c>
      <c r="N58" s="89">
        <f t="shared" si="10"/>
        <v>644188.40234532265</v>
      </c>
      <c r="O58" s="89">
        <f t="shared" si="11"/>
        <v>11990.47747501764</v>
      </c>
      <c r="P58" s="90">
        <f t="shared" si="4"/>
        <v>0.98740737634180265</v>
      </c>
      <c r="Q58" s="227">
        <f>SUMIFS([1]april25!$Q$7:$Q$363,[1]april25!$B$7:$B$363,B58)</f>
        <v>4416.9130441211555</v>
      </c>
      <c r="R58" s="93">
        <f t="shared" si="12"/>
        <v>7.51122944046064E-2</v>
      </c>
      <c r="S58" s="93">
        <f t="shared" si="12"/>
        <v>7.4852146245885848E-2</v>
      </c>
      <c r="T58" s="92">
        <v>53725</v>
      </c>
      <c r="U58" s="1">
        <f>SUMIFS([1]april25!$U$7:$U$363,[1]april25!$B$7:$B$363,B58)</f>
        <v>600208</v>
      </c>
      <c r="V58" s="1">
        <f>SUMIFS([1]april25!$V$7:$V$363,[1]april25!$B$7:$B$363,B58)</f>
        <v>11174.560619600834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88</v>
      </c>
      <c r="D59" s="1">
        <v>256619</v>
      </c>
      <c r="E59" s="86">
        <f t="shared" si="5"/>
        <v>11885.461534898801</v>
      </c>
      <c r="F59" s="87">
        <f t="shared" si="0"/>
        <v>0.97875938762551873</v>
      </c>
      <c r="G59" s="189">
        <f t="shared" si="6"/>
        <v>160.54094679079742</v>
      </c>
      <c r="H59" s="189">
        <f t="shared" si="7"/>
        <v>3466.2395821601071</v>
      </c>
      <c r="I59" s="189">
        <f t="shared" si="1"/>
        <v>0</v>
      </c>
      <c r="J59" s="88">
        <f t="shared" si="2"/>
        <v>0</v>
      </c>
      <c r="K59" s="189">
        <f t="shared" si="8"/>
        <v>-103.22980023684718</v>
      </c>
      <c r="L59" s="88">
        <f t="shared" si="3"/>
        <v>-2228.8346169137676</v>
      </c>
      <c r="M59" s="89">
        <f t="shared" si="9"/>
        <v>1237.4049652463395</v>
      </c>
      <c r="N59" s="89">
        <f t="shared" si="10"/>
        <v>257856.40496524633</v>
      </c>
      <c r="O59" s="89">
        <f t="shared" si="11"/>
        <v>11942.77268145275</v>
      </c>
      <c r="P59" s="90">
        <f t="shared" si="4"/>
        <v>0.98347892018557559</v>
      </c>
      <c r="Q59" s="227">
        <f>SUMIFS([1]april25!$Q$7:$Q$363,[1]april25!$B$7:$B$363,B59)</f>
        <v>-2241.1080309796221</v>
      </c>
      <c r="R59" s="93">
        <f t="shared" si="12"/>
        <v>0.11008301214252653</v>
      </c>
      <c r="S59" s="93">
        <f t="shared" si="12"/>
        <v>0.1095174564418379</v>
      </c>
      <c r="T59" s="92">
        <v>21591</v>
      </c>
      <c r="U59" s="1">
        <f>SUMIFS([1]april25!$U$7:$U$363,[1]april25!$B$7:$B$363,B59)</f>
        <v>231171</v>
      </c>
      <c r="V59" s="1">
        <f>SUMIFS([1]april25!$V$7:$V$363,[1]april25!$B$7:$B$363,B59)</f>
        <v>10712.279888785913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89</v>
      </c>
      <c r="D60" s="1">
        <v>18764</v>
      </c>
      <c r="E60" s="86">
        <f t="shared" si="5"/>
        <v>13656.477438136828</v>
      </c>
      <c r="F60" s="87">
        <f t="shared" si="0"/>
        <v>1.1246013001030946</v>
      </c>
      <c r="G60" s="189">
        <f t="shared" si="6"/>
        <v>-937.48891321677934</v>
      </c>
      <c r="H60" s="189">
        <f t="shared" si="7"/>
        <v>-1288.1097667598547</v>
      </c>
      <c r="I60" s="189">
        <f t="shared" si="1"/>
        <v>0</v>
      </c>
      <c r="J60" s="88">
        <f t="shared" si="2"/>
        <v>0</v>
      </c>
      <c r="K60" s="189">
        <f t="shared" si="8"/>
        <v>-103.22980023684718</v>
      </c>
      <c r="L60" s="88">
        <f t="shared" si="3"/>
        <v>-141.83774552542803</v>
      </c>
      <c r="M60" s="89">
        <f t="shared" si="9"/>
        <v>-1429.9475122852828</v>
      </c>
      <c r="N60" s="89">
        <f t="shared" si="10"/>
        <v>17334.052487714718</v>
      </c>
      <c r="O60" s="89">
        <f t="shared" si="11"/>
        <v>12615.758724683201</v>
      </c>
      <c r="P60" s="90">
        <f t="shared" si="4"/>
        <v>1.0388988469270544</v>
      </c>
      <c r="Q60" s="227">
        <f>SUMIFS([1]april25!$Q$7:$Q$363,[1]april25!$B$7:$B$363,B60)</f>
        <v>-1748.1008278711515</v>
      </c>
      <c r="R60" s="93">
        <f t="shared" si="12"/>
        <v>0.21245799948307056</v>
      </c>
      <c r="S60" s="93">
        <f t="shared" si="12"/>
        <v>0.23451873455372327</v>
      </c>
      <c r="T60" s="92">
        <v>1374</v>
      </c>
      <c r="U60" s="1">
        <f>SUMIFS([1]april25!$U$7:$U$363,[1]april25!$B$7:$B$363,B60)</f>
        <v>15476</v>
      </c>
      <c r="V60" s="1">
        <f>SUMIFS([1]april25!$V$7:$V$363,[1]april25!$B$7:$B$363,B60)</f>
        <v>11062.187276626162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90</v>
      </c>
      <c r="D61" s="1">
        <v>18810</v>
      </c>
      <c r="E61" s="86">
        <f t="shared" si="5"/>
        <v>9504.8004042445682</v>
      </c>
      <c r="F61" s="87">
        <f t="shared" si="0"/>
        <v>0.78271361998399724</v>
      </c>
      <c r="G61" s="189">
        <f t="shared" si="6"/>
        <v>1636.5508477964217</v>
      </c>
      <c r="H61" s="189">
        <f t="shared" si="7"/>
        <v>3238.7341277891187</v>
      </c>
      <c r="I61" s="189">
        <f t="shared" si="1"/>
        <v>498.80540045768691</v>
      </c>
      <c r="J61" s="88">
        <f t="shared" si="2"/>
        <v>987.13588750576241</v>
      </c>
      <c r="K61" s="189">
        <f t="shared" si="8"/>
        <v>395.57560022083976</v>
      </c>
      <c r="L61" s="88">
        <f t="shared" si="3"/>
        <v>782.84411283704185</v>
      </c>
      <c r="M61" s="89">
        <f t="shared" si="9"/>
        <v>4021.5782406261606</v>
      </c>
      <c r="N61" s="89">
        <f t="shared" si="10"/>
        <v>22831.578240626161</v>
      </c>
      <c r="O61" s="89">
        <f t="shared" si="11"/>
        <v>11536.926852261829</v>
      </c>
      <c r="P61" s="90">
        <f t="shared" si="4"/>
        <v>0.95005780194940781</v>
      </c>
      <c r="Q61" s="227">
        <f>SUMIFS([1]april25!$Q$7:$Q$363,[1]april25!$B$7:$B$363,B61)</f>
        <v>372.03098329951627</v>
      </c>
      <c r="R61" s="93">
        <f t="shared" si="12"/>
        <v>8.3525345622119815E-2</v>
      </c>
      <c r="S61" s="93">
        <f t="shared" si="12"/>
        <v>8.1882810990050015E-2</v>
      </c>
      <c r="T61" s="92">
        <v>1979</v>
      </c>
      <c r="U61" s="1">
        <f>SUMIFS([1]april25!$U$7:$U$363,[1]april25!$B$7:$B$363,B61)</f>
        <v>17360</v>
      </c>
      <c r="V61" s="1">
        <f>SUMIFS([1]april25!$V$7:$V$363,[1]april25!$B$7:$B$363,B61)</f>
        <v>8785.4251012145742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91</v>
      </c>
      <c r="D62" s="1">
        <v>82536</v>
      </c>
      <c r="E62" s="86">
        <f t="shared" si="5"/>
        <v>10530.237305435059</v>
      </c>
      <c r="F62" s="87">
        <f t="shared" si="0"/>
        <v>0.86715762668166052</v>
      </c>
      <c r="G62" s="189">
        <f t="shared" si="6"/>
        <v>1000.7799690583173</v>
      </c>
      <c r="H62" s="189">
        <f t="shared" si="7"/>
        <v>7844.113397479091</v>
      </c>
      <c r="I62" s="189">
        <f t="shared" si="1"/>
        <v>139.9024850410151</v>
      </c>
      <c r="J62" s="88">
        <f t="shared" si="2"/>
        <v>1096.5556777514764</v>
      </c>
      <c r="K62" s="189">
        <f t="shared" si="8"/>
        <v>36.672684804167915</v>
      </c>
      <c r="L62" s="88">
        <f t="shared" si="3"/>
        <v>287.44050349506813</v>
      </c>
      <c r="M62" s="89">
        <f t="shared" si="9"/>
        <v>8131.5539009741588</v>
      </c>
      <c r="N62" s="89">
        <f t="shared" si="10"/>
        <v>90667.553900974162</v>
      </c>
      <c r="O62" s="89">
        <f t="shared" si="11"/>
        <v>11567.689959297546</v>
      </c>
      <c r="P62" s="90">
        <f t="shared" si="4"/>
        <v>0.95259112215033781</v>
      </c>
      <c r="Q62" s="227">
        <f>SUMIFS([1]april25!$Q$7:$Q$363,[1]april25!$B$7:$B$363,B62)</f>
        <v>1279.3068555339105</v>
      </c>
      <c r="R62" s="93">
        <f t="shared" si="12"/>
        <v>3.0437713800594273E-2</v>
      </c>
      <c r="S62" s="93">
        <f t="shared" si="12"/>
        <v>2.8860110768493409E-2</v>
      </c>
      <c r="T62" s="92">
        <v>7838</v>
      </c>
      <c r="U62" s="1">
        <f>SUMIFS([1]april25!$U$7:$U$363,[1]april25!$B$7:$B$363,B62)</f>
        <v>80098</v>
      </c>
      <c r="V62" s="1">
        <f>SUMIFS([1]april25!$V$7:$V$363,[1]april25!$B$7:$B$363,B62)</f>
        <v>10234.858165090722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92</v>
      </c>
      <c r="D63" s="1">
        <v>11117</v>
      </c>
      <c r="E63" s="86">
        <f t="shared" si="5"/>
        <v>9210.4391052195533</v>
      </c>
      <c r="F63" s="87">
        <f t="shared" si="0"/>
        <v>0.75847317429929129</v>
      </c>
      <c r="G63" s="189">
        <f t="shared" si="6"/>
        <v>1819.054853191931</v>
      </c>
      <c r="H63" s="189">
        <f t="shared" si="7"/>
        <v>2195.5992078026607</v>
      </c>
      <c r="I63" s="189">
        <f t="shared" si="1"/>
        <v>601.83185511644206</v>
      </c>
      <c r="J63" s="88">
        <f t="shared" si="2"/>
        <v>726.41104912554556</v>
      </c>
      <c r="K63" s="189">
        <f t="shared" si="8"/>
        <v>498.6020548795949</v>
      </c>
      <c r="L63" s="88">
        <f t="shared" si="3"/>
        <v>601.81268023967107</v>
      </c>
      <c r="M63" s="89">
        <f t="shared" si="9"/>
        <v>2797.4118880423316</v>
      </c>
      <c r="N63" s="89">
        <f t="shared" si="10"/>
        <v>13914.411888042332</v>
      </c>
      <c r="O63" s="89">
        <f t="shared" si="11"/>
        <v>11528.096013291079</v>
      </c>
      <c r="P63" s="90">
        <f t="shared" si="4"/>
        <v>0.94933058857886665</v>
      </c>
      <c r="Q63" s="227">
        <f>SUMIFS([1]april25!$Q$7:$Q$363,[1]april25!$B$7:$B$363,B63)</f>
        <v>193.19580436711067</v>
      </c>
      <c r="R63" s="93">
        <f t="shared" si="12"/>
        <v>5.0359032501889646E-2</v>
      </c>
      <c r="S63" s="93">
        <f t="shared" si="12"/>
        <v>5.1229255395428941E-2</v>
      </c>
      <c r="T63" s="92">
        <v>1207</v>
      </c>
      <c r="U63" s="1">
        <f>SUMIFS([1]april25!$U$7:$U$363,[1]april25!$B$7:$B$363,B63)</f>
        <v>10584</v>
      </c>
      <c r="V63" s="1">
        <f>SUMIFS([1]april25!$V$7:$V$363,[1]april25!$B$7:$B$363,B63)</f>
        <v>8761.5894039735103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93</v>
      </c>
      <c r="D64" s="1">
        <v>4258</v>
      </c>
      <c r="E64" s="86">
        <f t="shared" si="5"/>
        <v>9059.5744680851058</v>
      </c>
      <c r="F64" s="87">
        <f t="shared" si="0"/>
        <v>0.74604957767054536</v>
      </c>
      <c r="G64" s="189">
        <f t="shared" si="6"/>
        <v>1912.5909282152884</v>
      </c>
      <c r="H64" s="189">
        <f t="shared" si="7"/>
        <v>898.9177362611855</v>
      </c>
      <c r="I64" s="189">
        <f t="shared" si="1"/>
        <v>654.63447811349874</v>
      </c>
      <c r="J64" s="88">
        <f t="shared" si="2"/>
        <v>307.67820471334437</v>
      </c>
      <c r="K64" s="189">
        <f t="shared" si="8"/>
        <v>551.40467787665159</v>
      </c>
      <c r="L64" s="88">
        <f t="shared" si="3"/>
        <v>259.16019860202624</v>
      </c>
      <c r="M64" s="89">
        <f t="shared" si="9"/>
        <v>1158.0779348632118</v>
      </c>
      <c r="N64" s="89">
        <f t="shared" si="10"/>
        <v>5416.0779348632113</v>
      </c>
      <c r="O64" s="89">
        <f t="shared" si="11"/>
        <v>11523.570074177047</v>
      </c>
      <c r="P64" s="90">
        <f t="shared" si="4"/>
        <v>0.94895788068000442</v>
      </c>
      <c r="Q64" s="227">
        <f>SUMIFS([1]april25!$Q$7:$Q$363,[1]april25!$B$7:$B$363,B64)</f>
        <v>72.021365412214664</v>
      </c>
      <c r="R64" s="93">
        <f t="shared" si="12"/>
        <v>9.7705594225315801E-2</v>
      </c>
      <c r="S64" s="93">
        <f t="shared" si="12"/>
        <v>0.12106103240032232</v>
      </c>
      <c r="T64" s="92">
        <v>470</v>
      </c>
      <c r="U64" s="1">
        <f>SUMIFS([1]april25!$U$7:$U$363,[1]april25!$B$7:$B$363,B64)</f>
        <v>3879</v>
      </c>
      <c r="V64" s="1">
        <f>SUMIFS([1]april25!$V$7:$V$363,[1]april25!$B$7:$B$363,B64)</f>
        <v>8081.2500000000009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65</v>
      </c>
      <c r="D65" s="1">
        <v>19999</v>
      </c>
      <c r="E65" s="86">
        <f t="shared" si="5"/>
        <v>10592.690677966102</v>
      </c>
      <c r="F65" s="87">
        <f t="shared" si="0"/>
        <v>0.8723006179297621</v>
      </c>
      <c r="G65" s="189">
        <f t="shared" si="6"/>
        <v>962.05887808907062</v>
      </c>
      <c r="H65" s="189">
        <f t="shared" si="7"/>
        <v>1816.3671618321655</v>
      </c>
      <c r="I65" s="189">
        <f t="shared" si="1"/>
        <v>118.04380465515004</v>
      </c>
      <c r="J65" s="88">
        <f t="shared" si="2"/>
        <v>222.86670318892328</v>
      </c>
      <c r="K65" s="189">
        <f t="shared" si="8"/>
        <v>14.814004418302858</v>
      </c>
      <c r="L65" s="88">
        <f t="shared" si="3"/>
        <v>27.968840341755797</v>
      </c>
      <c r="M65" s="89">
        <f t="shared" si="9"/>
        <v>1844.3360021739213</v>
      </c>
      <c r="N65" s="89">
        <f t="shared" si="10"/>
        <v>21843.336002173921</v>
      </c>
      <c r="O65" s="89">
        <f t="shared" si="11"/>
        <v>11569.563560473474</v>
      </c>
      <c r="P65" s="90">
        <f t="shared" si="4"/>
        <v>0.95274541188778061</v>
      </c>
      <c r="Q65" s="227">
        <f>SUMIFS([1]april25!$Q$7:$Q$363,[1]april25!$B$7:$B$363,B65)</f>
        <v>734.15513310825395</v>
      </c>
      <c r="R65" s="93">
        <f t="shared" si="12"/>
        <v>3.1833660096997216E-2</v>
      </c>
      <c r="S65" s="93">
        <f t="shared" si="12"/>
        <v>6.6936450734475066E-3</v>
      </c>
      <c r="T65" s="92">
        <v>1888</v>
      </c>
      <c r="U65" s="1">
        <f>SUMIFS([1]april25!$U$7:$U$363,[1]april25!$B$7:$B$363,B65)</f>
        <v>19382</v>
      </c>
      <c r="V65" s="1">
        <f>SUMIFS([1]april25!$V$7:$V$363,[1]april25!$B$7:$B$363,B65)</f>
        <v>10522.258414766558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94</v>
      </c>
      <c r="D66" s="1">
        <v>78860</v>
      </c>
      <c r="E66" s="86">
        <f t="shared" si="5"/>
        <v>10563.965170797053</v>
      </c>
      <c r="F66" s="87">
        <f t="shared" si="0"/>
        <v>0.86993509264296898</v>
      </c>
      <c r="G66" s="189">
        <f t="shared" si="6"/>
        <v>979.8686925338809</v>
      </c>
      <c r="H66" s="189">
        <f t="shared" si="7"/>
        <v>7314.7197897654214</v>
      </c>
      <c r="I66" s="189">
        <f t="shared" si="1"/>
        <v>128.09773216431714</v>
      </c>
      <c r="J66" s="88">
        <f t="shared" si="2"/>
        <v>956.24957060662734</v>
      </c>
      <c r="K66" s="189">
        <f t="shared" si="8"/>
        <v>24.867931927469954</v>
      </c>
      <c r="L66" s="88">
        <f t="shared" si="3"/>
        <v>185.6391118385632</v>
      </c>
      <c r="M66" s="89">
        <f t="shared" si="9"/>
        <v>7500.358901603985</v>
      </c>
      <c r="N66" s="89">
        <f t="shared" si="10"/>
        <v>86360.358901603991</v>
      </c>
      <c r="O66" s="89">
        <f t="shared" si="11"/>
        <v>11568.701795258405</v>
      </c>
      <c r="P66" s="90">
        <f t="shared" si="4"/>
        <v>0.95267444612917707</v>
      </c>
      <c r="Q66" s="227">
        <f>SUMIFS([1]april25!$Q$7:$Q$363,[1]april25!$B$7:$B$363,B66)</f>
        <v>1596.2021123450595</v>
      </c>
      <c r="R66" s="93">
        <f t="shared" si="12"/>
        <v>0.14395961471509805</v>
      </c>
      <c r="S66" s="93">
        <f t="shared" si="12"/>
        <v>0.13721691906239006</v>
      </c>
      <c r="T66" s="92">
        <v>7465</v>
      </c>
      <c r="U66" s="1">
        <f>SUMIFS([1]april25!$U$7:$U$363,[1]april25!$B$7:$B$363,B66)</f>
        <v>68936</v>
      </c>
      <c r="V66" s="1">
        <f>SUMIFS([1]april25!$V$7:$V$363,[1]april25!$B$7:$B$363,B66)</f>
        <v>9289.3141086107007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95</v>
      </c>
      <c r="D67" s="1">
        <v>21176</v>
      </c>
      <c r="E67" s="86">
        <f t="shared" si="5"/>
        <v>8995.7519116397616</v>
      </c>
      <c r="F67" s="87">
        <f t="shared" si="0"/>
        <v>0.74079383509128405</v>
      </c>
      <c r="G67" s="189">
        <f t="shared" si="6"/>
        <v>1952.1609132114017</v>
      </c>
      <c r="H67" s="189">
        <f t="shared" si="7"/>
        <v>4595.3867896996398</v>
      </c>
      <c r="I67" s="189">
        <f t="shared" si="1"/>
        <v>676.97237286936922</v>
      </c>
      <c r="J67" s="88">
        <f t="shared" si="2"/>
        <v>1593.592965734495</v>
      </c>
      <c r="K67" s="189">
        <f t="shared" si="8"/>
        <v>573.74257263252207</v>
      </c>
      <c r="L67" s="88">
        <f t="shared" si="3"/>
        <v>1350.5900159769571</v>
      </c>
      <c r="M67" s="89">
        <f t="shared" si="9"/>
        <v>5945.976805676597</v>
      </c>
      <c r="N67" s="89">
        <f t="shared" si="10"/>
        <v>27121.976805676597</v>
      </c>
      <c r="O67" s="89">
        <f t="shared" si="11"/>
        <v>11521.655397483686</v>
      </c>
      <c r="P67" s="90">
        <f t="shared" si="4"/>
        <v>0.94880020840262647</v>
      </c>
      <c r="Q67" s="227">
        <f>SUMIFS([1]april25!$Q$7:$Q$363,[1]april25!$B$7:$B$363,B67)</f>
        <v>370.9646259156425</v>
      </c>
      <c r="R67" s="93">
        <f t="shared" si="12"/>
        <v>0.11095955091548187</v>
      </c>
      <c r="S67" s="93">
        <f t="shared" si="12"/>
        <v>0.11001566004809406</v>
      </c>
      <c r="T67" s="92">
        <v>2354</v>
      </c>
      <c r="U67" s="1">
        <f>SUMIFS([1]april25!$U$7:$U$363,[1]april25!$B$7:$B$363,B67)</f>
        <v>19061</v>
      </c>
      <c r="V67" s="1">
        <f>SUMIFS([1]april25!$V$7:$V$363,[1]april25!$B$7:$B$363,B67)</f>
        <v>8104.1666666666661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96</v>
      </c>
      <c r="D68" s="1">
        <v>146834</v>
      </c>
      <c r="E68" s="86">
        <f t="shared" si="5"/>
        <v>10896.771799628941</v>
      </c>
      <c r="F68" s="87">
        <f t="shared" si="0"/>
        <v>0.89734148416396808</v>
      </c>
      <c r="G68" s="189">
        <f t="shared" si="6"/>
        <v>773.52858265811051</v>
      </c>
      <c r="H68" s="189">
        <f t="shared" si="7"/>
        <v>10423.29765131804</v>
      </c>
      <c r="I68" s="189">
        <f t="shared" si="1"/>
        <v>11.615412073156403</v>
      </c>
      <c r="J68" s="88">
        <f t="shared" si="2"/>
        <v>156.51767768578253</v>
      </c>
      <c r="K68" s="189">
        <f t="shared" si="8"/>
        <v>-91.614388163690776</v>
      </c>
      <c r="L68" s="88">
        <f t="shared" si="3"/>
        <v>-1234.5038805057332</v>
      </c>
      <c r="M68" s="89">
        <f t="shared" si="9"/>
        <v>9188.7937708123063</v>
      </c>
      <c r="N68" s="89">
        <f t="shared" si="10"/>
        <v>156022.79377081231</v>
      </c>
      <c r="O68" s="89">
        <f t="shared" si="11"/>
        <v>11578.685994123362</v>
      </c>
      <c r="P68" s="90">
        <f t="shared" si="4"/>
        <v>0.95349663787480698</v>
      </c>
      <c r="Q68" s="227">
        <f>SUMIFS([1]april25!$Q$7:$Q$363,[1]april25!$B$7:$B$363,B68)</f>
        <v>-1170.825108660425</v>
      </c>
      <c r="R68" s="93">
        <f t="shared" si="12"/>
        <v>0.16316135522865721</v>
      </c>
      <c r="S68" s="93">
        <f t="shared" si="12"/>
        <v>0.16264343551575375</v>
      </c>
      <c r="T68" s="92">
        <v>13475</v>
      </c>
      <c r="U68" s="1">
        <f>SUMIFS([1]april25!$U$7:$U$363,[1]april25!$B$7:$B$363,B68)</f>
        <v>126237</v>
      </c>
      <c r="V68" s="1">
        <f>SUMIFS([1]april25!$V$7:$V$363,[1]april25!$B$7:$B$363,B68)</f>
        <v>9372.4107209146932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97</v>
      </c>
      <c r="D69" s="1">
        <v>16227</v>
      </c>
      <c r="E69" s="86">
        <f t="shared" si="5"/>
        <v>11347.552447552447</v>
      </c>
      <c r="F69" s="87">
        <f t="shared" si="0"/>
        <v>0.93446295307954619</v>
      </c>
      <c r="G69" s="189">
        <f t="shared" si="6"/>
        <v>494.04458094553678</v>
      </c>
      <c r="H69" s="189">
        <f t="shared" si="7"/>
        <v>706.48375075211766</v>
      </c>
      <c r="I69" s="189">
        <f t="shared" si="1"/>
        <v>0</v>
      </c>
      <c r="J69" s="88">
        <f t="shared" si="2"/>
        <v>0</v>
      </c>
      <c r="K69" s="189">
        <f t="shared" si="8"/>
        <v>-103.22980023684718</v>
      </c>
      <c r="L69" s="88">
        <f t="shared" si="3"/>
        <v>-147.61861433869146</v>
      </c>
      <c r="M69" s="89">
        <f t="shared" si="9"/>
        <v>558.86513641342617</v>
      </c>
      <c r="N69" s="89">
        <f t="shared" si="10"/>
        <v>16785.865136413428</v>
      </c>
      <c r="O69" s="89">
        <f t="shared" si="11"/>
        <v>11738.367228261139</v>
      </c>
      <c r="P69" s="90">
        <f t="shared" si="4"/>
        <v>0.96664627505810619</v>
      </c>
      <c r="Q69" s="227">
        <f>SUMIFS([1]april25!$Q$7:$Q$363,[1]april25!$B$7:$B$363,B69)</f>
        <v>-834.99127070289069</v>
      </c>
      <c r="R69" s="93">
        <f t="shared" si="12"/>
        <v>0.17501810282404054</v>
      </c>
      <c r="S69" s="93">
        <f t="shared" si="12"/>
        <v>0.18898684950096969</v>
      </c>
      <c r="T69" s="92">
        <v>1430</v>
      </c>
      <c r="U69" s="1">
        <f>SUMIFS([1]april25!$U$7:$U$363,[1]april25!$B$7:$B$363,B69)</f>
        <v>13810</v>
      </c>
      <c r="V69" s="1">
        <f>SUMIFS([1]april25!$V$7:$V$363,[1]april25!$B$7:$B$363,B69)</f>
        <v>9543.8838977194191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98</v>
      </c>
      <c r="D70" s="1">
        <v>13826</v>
      </c>
      <c r="E70" s="86">
        <f t="shared" si="5"/>
        <v>10852.433281004709</v>
      </c>
      <c r="F70" s="87">
        <f t="shared" si="0"/>
        <v>0.89369023837856443</v>
      </c>
      <c r="G70" s="189">
        <f t="shared" si="6"/>
        <v>801.01846420513436</v>
      </c>
      <c r="H70" s="189">
        <f t="shared" si="7"/>
        <v>1020.4975233973412</v>
      </c>
      <c r="I70" s="189">
        <f t="shared" si="1"/>
        <v>27.133893591637658</v>
      </c>
      <c r="J70" s="88">
        <f t="shared" si="2"/>
        <v>34.568580435746377</v>
      </c>
      <c r="K70" s="189">
        <f t="shared" si="8"/>
        <v>-76.095906645209524</v>
      </c>
      <c r="L70" s="88">
        <f t="shared" si="3"/>
        <v>-96.946185065996929</v>
      </c>
      <c r="M70" s="89">
        <f t="shared" si="9"/>
        <v>923.55133833134425</v>
      </c>
      <c r="N70" s="89">
        <f t="shared" si="10"/>
        <v>14749.551338331345</v>
      </c>
      <c r="O70" s="89">
        <f t="shared" si="11"/>
        <v>11577.355838564636</v>
      </c>
      <c r="P70" s="90">
        <f t="shared" si="4"/>
        <v>0.95338710050124498</v>
      </c>
      <c r="Q70" s="227">
        <f>SUMIFS([1]april25!$Q$7:$Q$363,[1]april25!$B$7:$B$363,B70)</f>
        <v>-1315.1610648188039</v>
      </c>
      <c r="R70" s="93">
        <f t="shared" si="12"/>
        <v>0.12415643548255956</v>
      </c>
      <c r="S70" s="93">
        <f t="shared" si="12"/>
        <v>0.13298026935604895</v>
      </c>
      <c r="T70" s="92">
        <v>1274</v>
      </c>
      <c r="U70" s="1">
        <f>SUMIFS([1]april25!$U$7:$U$363,[1]april25!$B$7:$B$363,B70)</f>
        <v>12299</v>
      </c>
      <c r="V70" s="1">
        <f>SUMIFS([1]april25!$V$7:$V$363,[1]april25!$B$7:$B$363,B70)</f>
        <v>9578.6604361370719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99</v>
      </c>
      <c r="D71" s="1">
        <v>15719</v>
      </c>
      <c r="E71" s="86">
        <f t="shared" si="5"/>
        <v>10863.165169315826</v>
      </c>
      <c r="F71" s="87">
        <f t="shared" ref="F71:F134" si="14">E71/E$365</f>
        <v>0.89457400182356084</v>
      </c>
      <c r="G71" s="189">
        <f t="shared" si="6"/>
        <v>794.36469345224214</v>
      </c>
      <c r="H71" s="189">
        <f t="shared" ref="H71:H134" si="15">G71*T71/1000</f>
        <v>1149.4457114253944</v>
      </c>
      <c r="I71" s="189">
        <f t="shared" ref="I71:I134" si="16">IF(E71+Y71&lt;(E$365+Y$365)*0.9,((E$365+Y$365)*0.9-E71-Y71)*0.35,0)</f>
        <v>23.377732682746863</v>
      </c>
      <c r="J71" s="88">
        <f t="shared" ref="J71:J134" si="17">I71*T71/1000</f>
        <v>33.82757919193471</v>
      </c>
      <c r="K71" s="189">
        <f t="shared" si="8"/>
        <v>-79.852067554100316</v>
      </c>
      <c r="L71" s="88">
        <f t="shared" ref="L71:L134" si="18">K71*T71/1000</f>
        <v>-115.54594175078316</v>
      </c>
      <c r="M71" s="89">
        <f t="shared" si="9"/>
        <v>1033.8997696746112</v>
      </c>
      <c r="N71" s="89">
        <f t="shared" si="10"/>
        <v>16752.899769674612</v>
      </c>
      <c r="O71" s="89">
        <f t="shared" si="11"/>
        <v>11577.677795213969</v>
      </c>
      <c r="P71" s="90">
        <f t="shared" ref="P71:P134" si="19">O71/O$365</f>
        <v>0.95341361340459485</v>
      </c>
      <c r="Q71" s="227">
        <f>SUMIFS([1]april25!$Q$7:$Q$363,[1]april25!$B$7:$B$363,B71)</f>
        <v>-163.16626435856642</v>
      </c>
      <c r="R71" s="93">
        <f t="shared" si="12"/>
        <v>4.1821314952279955E-2</v>
      </c>
      <c r="S71" s="93">
        <f t="shared" si="12"/>
        <v>2.7421573211405301E-2</v>
      </c>
      <c r="T71" s="92">
        <v>1447</v>
      </c>
      <c r="U71" s="1">
        <f>SUMIFS([1]april25!$U$7:$U$363,[1]april25!$B$7:$B$363,B71)</f>
        <v>15088</v>
      </c>
      <c r="V71" s="1">
        <f>SUMIFS([1]april25!$V$7:$V$363,[1]april25!$B$7:$B$363,B71)</f>
        <v>10573.23055360897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100</v>
      </c>
      <c r="D72" s="1">
        <v>17216</v>
      </c>
      <c r="E72" s="86">
        <f t="shared" ref="E72:E135" si="20">D72/T72*1000</f>
        <v>9726.5536723163841</v>
      </c>
      <c r="F72" s="87">
        <f t="shared" si="14"/>
        <v>0.80097484545047426</v>
      </c>
      <c r="G72" s="189">
        <f t="shared" ref="G72:G135" si="21">($E$365+$Y$365-E72-Y72)*0.62</f>
        <v>1499.0638215918959</v>
      </c>
      <c r="H72" s="189">
        <f t="shared" si="15"/>
        <v>2653.3429642176557</v>
      </c>
      <c r="I72" s="189">
        <f t="shared" si="16"/>
        <v>421.19175663255135</v>
      </c>
      <c r="J72" s="88">
        <f t="shared" si="17"/>
        <v>745.50940923961593</v>
      </c>
      <c r="K72" s="189">
        <f t="shared" ref="K72:K135" si="22">I72+J$367</f>
        <v>317.96195639570419</v>
      </c>
      <c r="L72" s="88">
        <f t="shared" si="18"/>
        <v>562.79266282039634</v>
      </c>
      <c r="M72" s="89">
        <f t="shared" ref="M72:M135" si="23">+H72+L72</f>
        <v>3216.135627038052</v>
      </c>
      <c r="N72" s="89">
        <f t="shared" ref="N72:N135" si="24">D72+M72</f>
        <v>20432.135627038053</v>
      </c>
      <c r="O72" s="89">
        <f t="shared" ref="O72:O135" si="25">N72/T72*1000</f>
        <v>11543.579450303985</v>
      </c>
      <c r="P72" s="90">
        <f t="shared" si="19"/>
        <v>0.9506056387134022</v>
      </c>
      <c r="Q72" s="227">
        <f>SUMIFS([1]april25!$Q$7:$Q$363,[1]april25!$B$7:$B$363,B72)</f>
        <v>146.63599314812791</v>
      </c>
      <c r="R72" s="93">
        <f t="shared" ref="R72:S135" si="26">(D72-U72)/U72</f>
        <v>0.10443931229150628</v>
      </c>
      <c r="S72" s="93">
        <f t="shared" si="26"/>
        <v>0.12815043877008112</v>
      </c>
      <c r="T72" s="92">
        <v>1770</v>
      </c>
      <c r="U72" s="1">
        <f>SUMIFS([1]april25!$U$7:$U$363,[1]april25!$B$7:$B$363,B72)</f>
        <v>15588</v>
      </c>
      <c r="V72" s="1">
        <f>SUMIFS([1]april25!$V$7:$V$363,[1]april25!$B$7:$B$363,B72)</f>
        <v>8621.6814159292026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101</v>
      </c>
      <c r="D73" s="1">
        <v>76031</v>
      </c>
      <c r="E73" s="86">
        <f t="shared" si="20"/>
        <v>16952.285395763658</v>
      </c>
      <c r="F73" s="87">
        <f t="shared" si="14"/>
        <v>1.3960087644969974</v>
      </c>
      <c r="G73" s="189">
        <f t="shared" si="21"/>
        <v>-2980.8898469454139</v>
      </c>
      <c r="H73" s="189">
        <f t="shared" si="15"/>
        <v>-13369.290963550182</v>
      </c>
      <c r="I73" s="189">
        <f t="shared" si="16"/>
        <v>0</v>
      </c>
      <c r="J73" s="88">
        <f t="shared" si="17"/>
        <v>0</v>
      </c>
      <c r="K73" s="189">
        <f t="shared" si="22"/>
        <v>-103.22980023684718</v>
      </c>
      <c r="L73" s="88">
        <f t="shared" si="18"/>
        <v>-462.98565406225958</v>
      </c>
      <c r="M73" s="89">
        <f t="shared" si="23"/>
        <v>-13832.276617612442</v>
      </c>
      <c r="N73" s="89">
        <f t="shared" si="24"/>
        <v>62198.723382387558</v>
      </c>
      <c r="O73" s="89">
        <f t="shared" si="25"/>
        <v>13868.165748581396</v>
      </c>
      <c r="P73" s="90">
        <f t="shared" si="19"/>
        <v>1.1420336833967375</v>
      </c>
      <c r="Q73" s="227">
        <f>SUMIFS([1]april25!$Q$7:$Q$363,[1]april25!$B$7:$B$363,B73)</f>
        <v>-10292.779208880722</v>
      </c>
      <c r="R73" s="93">
        <f t="shared" si="26"/>
        <v>7.2263669313325909E-2</v>
      </c>
      <c r="S73" s="93">
        <f t="shared" si="26"/>
        <v>7.2263669313325951E-2</v>
      </c>
      <c r="T73" s="92">
        <v>4485</v>
      </c>
      <c r="U73" s="1">
        <f>SUMIFS([1]april25!$U$7:$U$363,[1]april25!$B$7:$B$363,B73)</f>
        <v>70907</v>
      </c>
      <c r="V73" s="1">
        <f>SUMIFS([1]april25!$V$7:$V$363,[1]april25!$B$7:$B$363,B73)</f>
        <v>15809.810479375697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102</v>
      </c>
      <c r="D74" s="1">
        <v>307924</v>
      </c>
      <c r="E74" s="86">
        <f t="shared" si="20"/>
        <v>11876.576541828981</v>
      </c>
      <c r="F74" s="87">
        <f t="shared" si="14"/>
        <v>0.97802771470305461</v>
      </c>
      <c r="G74" s="189">
        <f t="shared" si="21"/>
        <v>166.04964249408567</v>
      </c>
      <c r="H74" s="189">
        <f>G74*T74/1000</f>
        <v>4305.1690809441588</v>
      </c>
      <c r="I74" s="189">
        <f t="shared" si="16"/>
        <v>0</v>
      </c>
      <c r="J74" s="88">
        <f t="shared" si="17"/>
        <v>0</v>
      </c>
      <c r="K74" s="189">
        <f t="shared" si="22"/>
        <v>-103.22980023684718</v>
      </c>
      <c r="L74" s="88">
        <f t="shared" si="18"/>
        <v>-2676.4390307407371</v>
      </c>
      <c r="M74" s="89">
        <f t="shared" si="23"/>
        <v>1628.7300502034218</v>
      </c>
      <c r="N74" s="89">
        <f t="shared" si="24"/>
        <v>309552.73005020345</v>
      </c>
      <c r="O74" s="89">
        <f t="shared" si="25"/>
        <v>11939.396384086222</v>
      </c>
      <c r="P74" s="90">
        <f t="shared" si="19"/>
        <v>0.98320088447503939</v>
      </c>
      <c r="Q74" s="227">
        <f>SUMIFS([1]april25!$Q$7:$Q$363,[1]april25!$B$7:$B$363,B74)</f>
        <v>-5967.016407725825</v>
      </c>
      <c r="R74" s="93">
        <f t="shared" si="26"/>
        <v>0.10011754155933705</v>
      </c>
      <c r="S74" s="93">
        <f t="shared" si="26"/>
        <v>0.10296044182872696</v>
      </c>
      <c r="T74" s="92">
        <v>25927</v>
      </c>
      <c r="U74" s="1">
        <f>SUMIFS([1]april25!$U$7:$U$363,[1]april25!$B$7:$B$363,B74)</f>
        <v>279901</v>
      </c>
      <c r="V74" s="1">
        <f>SUMIFS([1]april25!$V$7:$V$363,[1]april25!$B$7:$B$363,B74)</f>
        <v>10767.907978764331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103</v>
      </c>
      <c r="D75" s="1">
        <v>27181</v>
      </c>
      <c r="E75" s="86">
        <f t="shared" si="20"/>
        <v>13953.285420944558</v>
      </c>
      <c r="F75" s="87">
        <f t="shared" si="14"/>
        <v>1.1490432284743459</v>
      </c>
      <c r="G75" s="189">
        <f t="shared" si="21"/>
        <v>-1121.5098625575718</v>
      </c>
      <c r="H75" s="189">
        <f t="shared" si="15"/>
        <v>-2184.70121226215</v>
      </c>
      <c r="I75" s="189">
        <f t="shared" si="16"/>
        <v>0</v>
      </c>
      <c r="J75" s="88">
        <f t="shared" si="17"/>
        <v>0</v>
      </c>
      <c r="K75" s="189">
        <f t="shared" si="22"/>
        <v>-103.22980023684718</v>
      </c>
      <c r="L75" s="88">
        <f t="shared" si="18"/>
        <v>-201.09165086137833</v>
      </c>
      <c r="M75" s="89">
        <f t="shared" si="23"/>
        <v>-2385.7928631235282</v>
      </c>
      <c r="N75" s="89">
        <f t="shared" si="24"/>
        <v>24795.207136876474</v>
      </c>
      <c r="O75" s="89">
        <f t="shared" si="25"/>
        <v>12728.54575815014</v>
      </c>
      <c r="P75" s="90">
        <f t="shared" si="19"/>
        <v>1.0481867797081301</v>
      </c>
      <c r="Q75" s="227">
        <f>SUMIFS([1]april25!$Q$7:$Q$363,[1]april25!$B$7:$B$363,B75)</f>
        <v>222.51140269796406</v>
      </c>
      <c r="R75" s="93">
        <f t="shared" si="26"/>
        <v>-6.0618627959218942E-2</v>
      </c>
      <c r="S75" s="93">
        <f t="shared" si="26"/>
        <v>-9.0516803044705871E-2</v>
      </c>
      <c r="T75" s="92">
        <v>1948</v>
      </c>
      <c r="U75" s="1">
        <f>SUMIFS([1]april25!$U$7:$U$363,[1]april25!$B$7:$B$363,B75)</f>
        <v>28935</v>
      </c>
      <c r="V75" s="1">
        <f>SUMIFS([1]april25!$V$7:$V$363,[1]april25!$B$7:$B$363,B75)</f>
        <v>15341.993637327678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104</v>
      </c>
      <c r="D76" s="1">
        <v>5027</v>
      </c>
      <c r="E76" s="86">
        <f t="shared" si="20"/>
        <v>10857.45140388769</v>
      </c>
      <c r="F76" s="87">
        <f t="shared" si="14"/>
        <v>0.89410347726420247</v>
      </c>
      <c r="G76" s="189">
        <f t="shared" si="21"/>
        <v>797.90722801768641</v>
      </c>
      <c r="H76" s="189">
        <f t="shared" si="15"/>
        <v>369.43104657218879</v>
      </c>
      <c r="I76" s="189">
        <f t="shared" si="16"/>
        <v>25.377550582594449</v>
      </c>
      <c r="J76" s="88">
        <f t="shared" si="17"/>
        <v>11.749805919741229</v>
      </c>
      <c r="K76" s="189">
        <f t="shared" si="22"/>
        <v>-77.852249654252731</v>
      </c>
      <c r="L76" s="88">
        <f t="shared" si="18"/>
        <v>-36.045591589919013</v>
      </c>
      <c r="M76" s="89">
        <f t="shared" si="23"/>
        <v>333.38545498226978</v>
      </c>
      <c r="N76" s="89">
        <f t="shared" si="24"/>
        <v>5360.3854549822699</v>
      </c>
      <c r="O76" s="89">
        <f t="shared" si="25"/>
        <v>11577.506382251122</v>
      </c>
      <c r="P76" s="90">
        <f t="shared" si="19"/>
        <v>0.95339949766781384</v>
      </c>
      <c r="Q76" s="227">
        <f>SUMIFS([1]april25!$Q$7:$Q$363,[1]april25!$B$7:$B$363,B76)</f>
        <v>54.331460078983753</v>
      </c>
      <c r="R76" s="93">
        <f t="shared" si="26"/>
        <v>1.2487411883182276E-2</v>
      </c>
      <c r="S76" s="93">
        <f t="shared" si="26"/>
        <v>-3.3435343299424068E-2</v>
      </c>
      <c r="T76" s="92">
        <v>463</v>
      </c>
      <c r="U76" s="1">
        <f>SUMIFS([1]april25!$U$7:$U$363,[1]april25!$B$7:$B$363,B76)</f>
        <v>4965</v>
      </c>
      <c r="V76" s="1">
        <f>SUMIFS([1]april25!$V$7:$V$363,[1]april25!$B$7:$B$363,B76)</f>
        <v>11233.031674208143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105</v>
      </c>
      <c r="D77" s="1">
        <v>11924</v>
      </c>
      <c r="E77" s="86">
        <f t="shared" si="20"/>
        <v>10279.310344827585</v>
      </c>
      <c r="F77" s="87">
        <f t="shared" si="14"/>
        <v>0.84649396817906331</v>
      </c>
      <c r="G77" s="189">
        <f t="shared" si="21"/>
        <v>1156.3546846349511</v>
      </c>
      <c r="H77" s="189">
        <f t="shared" si="15"/>
        <v>1341.3714341765433</v>
      </c>
      <c r="I77" s="189">
        <f t="shared" si="16"/>
        <v>227.72692125363099</v>
      </c>
      <c r="J77" s="88">
        <f t="shared" si="17"/>
        <v>264.16322865421199</v>
      </c>
      <c r="K77" s="189">
        <f t="shared" si="22"/>
        <v>124.49712101678381</v>
      </c>
      <c r="L77" s="88">
        <f t="shared" si="18"/>
        <v>144.41666037946922</v>
      </c>
      <c r="M77" s="89">
        <f t="shared" si="23"/>
        <v>1485.7880945560125</v>
      </c>
      <c r="N77" s="89">
        <f t="shared" si="24"/>
        <v>13409.788094556012</v>
      </c>
      <c r="O77" s="89">
        <f t="shared" si="25"/>
        <v>11560.16215047932</v>
      </c>
      <c r="P77" s="90">
        <f t="shared" si="19"/>
        <v>0.95197121239525984</v>
      </c>
      <c r="Q77" s="227">
        <f>SUMIFS([1]april25!$Q$7:$Q$363,[1]april25!$B$7:$B$363,B77)</f>
        <v>178.62166782589156</v>
      </c>
      <c r="R77" s="93">
        <f t="shared" si="26"/>
        <v>0.12927360545506203</v>
      </c>
      <c r="S77" s="93">
        <f t="shared" si="26"/>
        <v>0.10882985914941001</v>
      </c>
      <c r="T77" s="92">
        <v>1160</v>
      </c>
      <c r="U77" s="1">
        <f>SUMIFS([1]april25!$U$7:$U$363,[1]april25!$B$7:$B$363,B77)</f>
        <v>10559</v>
      </c>
      <c r="V77" s="1">
        <f>SUMIFS([1]april25!$V$7:$V$363,[1]april25!$B$7:$B$363,B77)</f>
        <v>9270.4126426690073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106</v>
      </c>
      <c r="D78" s="1">
        <v>90010</v>
      </c>
      <c r="E78" s="86">
        <f t="shared" si="20"/>
        <v>14746.068152031456</v>
      </c>
      <c r="F78" s="87">
        <f t="shared" si="14"/>
        <v>1.2143283280996593</v>
      </c>
      <c r="G78" s="189">
        <f t="shared" si="21"/>
        <v>-1613.0351558314485</v>
      </c>
      <c r="H78" s="189">
        <f t="shared" si="15"/>
        <v>-9845.9665911951615</v>
      </c>
      <c r="I78" s="189">
        <f t="shared" si="16"/>
        <v>0</v>
      </c>
      <c r="J78" s="88">
        <f t="shared" si="17"/>
        <v>0</v>
      </c>
      <c r="K78" s="189">
        <f t="shared" si="22"/>
        <v>-103.22980023684718</v>
      </c>
      <c r="L78" s="88">
        <f t="shared" si="18"/>
        <v>-630.11470064571517</v>
      </c>
      <c r="M78" s="89">
        <f t="shared" si="23"/>
        <v>-10476.081291840877</v>
      </c>
      <c r="N78" s="89">
        <f t="shared" si="24"/>
        <v>79533.918708159123</v>
      </c>
      <c r="O78" s="89">
        <f t="shared" si="25"/>
        <v>13029.803195963159</v>
      </c>
      <c r="P78" s="90">
        <f t="shared" si="19"/>
        <v>1.0729951175657491</v>
      </c>
      <c r="Q78" s="227">
        <f>SUMIFS([1]april25!$Q$7:$Q$363,[1]april25!$B$7:$B$363,B78)</f>
        <v>-4453.6660358992058</v>
      </c>
      <c r="R78" s="93">
        <f t="shared" si="26"/>
        <v>9.0686571504737898E-2</v>
      </c>
      <c r="S78" s="93">
        <f t="shared" si="26"/>
        <v>0.1042665484762911</v>
      </c>
      <c r="T78" s="92">
        <v>6104</v>
      </c>
      <c r="U78" s="1">
        <f>SUMIFS([1]april25!$U$7:$U$363,[1]april25!$B$7:$B$363,B78)</f>
        <v>82526</v>
      </c>
      <c r="V78" s="1">
        <f>SUMIFS([1]april25!$V$7:$V$363,[1]april25!$B$7:$B$363,B78)</f>
        <v>13353.721682847896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107</v>
      </c>
      <c r="D79" s="1">
        <v>24179</v>
      </c>
      <c r="E79" s="86">
        <f t="shared" si="20"/>
        <v>12071.392910634049</v>
      </c>
      <c r="F79" s="87">
        <f t="shared" si="14"/>
        <v>0.9940707054839506</v>
      </c>
      <c r="G79" s="189">
        <f t="shared" si="21"/>
        <v>45.263493834943439</v>
      </c>
      <c r="H79" s="189">
        <f t="shared" si="15"/>
        <v>90.66277815139172</v>
      </c>
      <c r="I79" s="189">
        <f t="shared" si="16"/>
        <v>0</v>
      </c>
      <c r="J79" s="88">
        <f t="shared" si="17"/>
        <v>0</v>
      </c>
      <c r="K79" s="189">
        <f t="shared" si="22"/>
        <v>-103.22980023684718</v>
      </c>
      <c r="L79" s="88">
        <f t="shared" si="18"/>
        <v>-206.7692898744049</v>
      </c>
      <c r="M79" s="89">
        <f t="shared" si="23"/>
        <v>-116.10651172301318</v>
      </c>
      <c r="N79" s="89">
        <f t="shared" si="24"/>
        <v>24062.893488276986</v>
      </c>
      <c r="O79" s="89">
        <f t="shared" si="25"/>
        <v>12013.426604232145</v>
      </c>
      <c r="P79" s="90">
        <f t="shared" si="19"/>
        <v>0.98929722097177974</v>
      </c>
      <c r="Q79" s="227">
        <f>SUMIFS([1]april25!$Q$7:$Q$363,[1]april25!$B$7:$B$363,B79)</f>
        <v>-872.58749506980814</v>
      </c>
      <c r="R79" s="93">
        <f t="shared" si="26"/>
        <v>9.0962414835536701E-2</v>
      </c>
      <c r="S79" s="93">
        <f t="shared" si="26"/>
        <v>6.6452525335986445E-2</v>
      </c>
      <c r="T79" s="92">
        <v>2003</v>
      </c>
      <c r="U79" s="1">
        <f>SUMIFS([1]april25!$U$7:$U$363,[1]april25!$B$7:$B$363,B79)</f>
        <v>22163</v>
      </c>
      <c r="V79" s="1">
        <f>SUMIFS([1]april25!$V$7:$V$363,[1]april25!$B$7:$B$363,B79)</f>
        <v>11319.203268641471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108</v>
      </c>
      <c r="D80" s="1">
        <v>15664</v>
      </c>
      <c r="E80" s="86">
        <f t="shared" si="20"/>
        <v>14791.312559017941</v>
      </c>
      <c r="F80" s="87">
        <f t="shared" si="14"/>
        <v>1.2180541731537655</v>
      </c>
      <c r="G80" s="189">
        <f t="shared" si="21"/>
        <v>-1641.0866881630693</v>
      </c>
      <c r="H80" s="189">
        <f t="shared" si="15"/>
        <v>-1737.9108027646905</v>
      </c>
      <c r="I80" s="189">
        <f t="shared" si="16"/>
        <v>0</v>
      </c>
      <c r="J80" s="88">
        <f t="shared" si="17"/>
        <v>0</v>
      </c>
      <c r="K80" s="189">
        <f t="shared" si="22"/>
        <v>-103.22980023684718</v>
      </c>
      <c r="L80" s="88">
        <f t="shared" si="18"/>
        <v>-109.32035845082116</v>
      </c>
      <c r="M80" s="89">
        <f t="shared" si="23"/>
        <v>-1847.2311612155117</v>
      </c>
      <c r="N80" s="89">
        <f t="shared" si="24"/>
        <v>13816.768838784488</v>
      </c>
      <c r="O80" s="89">
        <f t="shared" si="25"/>
        <v>13046.996070618025</v>
      </c>
      <c r="P80" s="90">
        <f t="shared" si="19"/>
        <v>1.0744109386863094</v>
      </c>
      <c r="Q80" s="227">
        <f>SUMIFS([1]april25!$Q$7:$Q$363,[1]april25!$B$7:$B$363,B80)</f>
        <v>-1813.6416861102955</v>
      </c>
      <c r="R80" s="93">
        <f t="shared" si="26"/>
        <v>9.976830723864355E-2</v>
      </c>
      <c r="S80" s="93">
        <f t="shared" si="26"/>
        <v>0.10288379819399374</v>
      </c>
      <c r="T80" s="92">
        <v>1059</v>
      </c>
      <c r="U80" s="1">
        <f>SUMIFS([1]april25!$U$7:$U$363,[1]april25!$B$7:$B$363,B80)</f>
        <v>14243</v>
      </c>
      <c r="V80" s="1">
        <f>SUMIFS([1]april25!$V$7:$V$363,[1]april25!$B$7:$B$363,B80)</f>
        <v>13411.487758945386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109</v>
      </c>
      <c r="D81" s="1">
        <v>46715</v>
      </c>
      <c r="E81" s="86">
        <f t="shared" si="20"/>
        <v>9687.8888428038154</v>
      </c>
      <c r="F81" s="87">
        <f t="shared" si="14"/>
        <v>0.79779082396798928</v>
      </c>
      <c r="G81" s="189">
        <f t="shared" si="21"/>
        <v>1523.0360158896885</v>
      </c>
      <c r="H81" s="189">
        <f t="shared" si="15"/>
        <v>7344.0796686200783</v>
      </c>
      <c r="I81" s="189">
        <f t="shared" si="16"/>
        <v>434.72444696195043</v>
      </c>
      <c r="J81" s="88">
        <f t="shared" si="17"/>
        <v>2096.2412832505247</v>
      </c>
      <c r="K81" s="189">
        <f t="shared" si="22"/>
        <v>331.49464672510328</v>
      </c>
      <c r="L81" s="88">
        <f t="shared" si="18"/>
        <v>1598.4671865084481</v>
      </c>
      <c r="M81" s="89">
        <f t="shared" si="23"/>
        <v>8942.5468551285267</v>
      </c>
      <c r="N81" s="89">
        <f t="shared" si="24"/>
        <v>55657.54685512853</v>
      </c>
      <c r="O81" s="89">
        <f t="shared" si="25"/>
        <v>11542.419505418609</v>
      </c>
      <c r="P81" s="90">
        <f t="shared" si="19"/>
        <v>0.95051011806892782</v>
      </c>
      <c r="Q81" s="227">
        <f>SUMIFS([1]april25!$Q$7:$Q$363,[1]april25!$B$7:$B$363,B81)</f>
        <v>772.01651918659445</v>
      </c>
      <c r="R81" s="90">
        <f t="shared" si="26"/>
        <v>0.13007402390052736</v>
      </c>
      <c r="S81" s="90">
        <f t="shared" si="26"/>
        <v>0.14366678486822348</v>
      </c>
      <c r="T81" s="92">
        <v>4822</v>
      </c>
      <c r="U81" s="1">
        <f>SUMIFS([1]april25!$U$7:$U$363,[1]april25!$B$7:$B$363,B81)</f>
        <v>41338</v>
      </c>
      <c r="V81" s="1">
        <f>SUMIFS([1]april25!$V$7:$V$363,[1]april25!$B$7:$B$363,B81)</f>
        <v>8470.9016393442616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110</v>
      </c>
      <c r="D82" s="1">
        <v>113977</v>
      </c>
      <c r="E82" s="86">
        <f t="shared" si="20"/>
        <v>11624.375318714941</v>
      </c>
      <c r="F82" s="87">
        <f t="shared" si="14"/>
        <v>0.95725912158038073</v>
      </c>
      <c r="G82" s="189">
        <f t="shared" si="21"/>
        <v>322.41440082479033</v>
      </c>
      <c r="H82" s="189">
        <f t="shared" si="15"/>
        <v>3161.2732000870692</v>
      </c>
      <c r="I82" s="189">
        <f t="shared" si="16"/>
        <v>0</v>
      </c>
      <c r="J82" s="88">
        <f t="shared" si="17"/>
        <v>0</v>
      </c>
      <c r="K82" s="189">
        <f t="shared" si="22"/>
        <v>-103.22980023684718</v>
      </c>
      <c r="L82" s="88">
        <f t="shared" si="18"/>
        <v>-1012.1681913222866</v>
      </c>
      <c r="M82" s="89">
        <f t="shared" si="23"/>
        <v>2149.1050087647827</v>
      </c>
      <c r="N82" s="89">
        <f t="shared" si="24"/>
        <v>116126.10500876479</v>
      </c>
      <c r="O82" s="89">
        <f t="shared" si="25"/>
        <v>11843.559919302885</v>
      </c>
      <c r="P82" s="90">
        <f t="shared" si="19"/>
        <v>0.97530881908842315</v>
      </c>
      <c r="Q82" s="227">
        <f>SUMIFS([1]april25!$Q$7:$Q$363,[1]april25!$B$7:$B$363,B82)</f>
        <v>-2774.3780475084668</v>
      </c>
      <c r="R82" s="90">
        <f t="shared" si="26"/>
        <v>0.11244827047708285</v>
      </c>
      <c r="S82" s="90">
        <f t="shared" si="26"/>
        <v>0.1149443298295045</v>
      </c>
      <c r="T82" s="92">
        <v>9805</v>
      </c>
      <c r="U82" s="1">
        <f>SUMIFS([1]april25!$U$7:$U$363,[1]april25!$B$7:$B$363,B82)</f>
        <v>102456</v>
      </c>
      <c r="V82" s="1">
        <f>SUMIFS([1]april25!$V$7:$V$363,[1]april25!$B$7:$B$363,B82)</f>
        <v>10425.969268342324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111</v>
      </c>
      <c r="D83" s="1">
        <v>35060</v>
      </c>
      <c r="E83" s="86">
        <f t="shared" si="20"/>
        <v>18941.11291193949</v>
      </c>
      <c r="F83" s="87">
        <f t="shared" si="14"/>
        <v>1.5597873099164885</v>
      </c>
      <c r="G83" s="189">
        <f t="shared" si="21"/>
        <v>-4213.9629069744296</v>
      </c>
      <c r="H83" s="189">
        <f t="shared" si="15"/>
        <v>-7800.0453408096691</v>
      </c>
      <c r="I83" s="189">
        <f t="shared" si="16"/>
        <v>0</v>
      </c>
      <c r="J83" s="88">
        <f t="shared" si="17"/>
        <v>0</v>
      </c>
      <c r="K83" s="189">
        <f t="shared" si="22"/>
        <v>-103.22980023684718</v>
      </c>
      <c r="L83" s="88">
        <f t="shared" si="18"/>
        <v>-191.07836023840412</v>
      </c>
      <c r="M83" s="89">
        <f t="shared" si="23"/>
        <v>-7991.1237010480736</v>
      </c>
      <c r="N83" s="89">
        <f t="shared" si="24"/>
        <v>27068.876298951927</v>
      </c>
      <c r="O83" s="89">
        <f t="shared" si="25"/>
        <v>14623.920204728214</v>
      </c>
      <c r="P83" s="90">
        <f t="shared" si="19"/>
        <v>1.2042695306561442</v>
      </c>
      <c r="Q83" s="227">
        <f>SUMIFS([1]april25!$Q$7:$Q$363,[1]april25!$B$7:$B$363,B83)</f>
        <v>-4443.901813966153</v>
      </c>
      <c r="R83" s="90">
        <f t="shared" si="26"/>
        <v>9.2041738047033167E-2</v>
      </c>
      <c r="S83" s="90">
        <f t="shared" si="26"/>
        <v>9.6171555532894387E-2</v>
      </c>
      <c r="T83" s="92">
        <v>1851</v>
      </c>
      <c r="U83" s="1">
        <f>SUMIFS([1]april25!$U$7:$U$363,[1]april25!$B$7:$B$363,B83)</f>
        <v>32105</v>
      </c>
      <c r="V83" s="1">
        <f>SUMIFS([1]april25!$V$7:$V$363,[1]april25!$B$7:$B$363,B83)</f>
        <v>17279.332615715823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112</v>
      </c>
      <c r="D84" s="1">
        <v>28129</v>
      </c>
      <c r="E84" s="86">
        <f t="shared" si="20"/>
        <v>10566.867017280239</v>
      </c>
      <c r="F84" s="87">
        <f t="shared" si="14"/>
        <v>0.87017405765737132</v>
      </c>
      <c r="G84" s="189">
        <f t="shared" si="21"/>
        <v>978.06954771430549</v>
      </c>
      <c r="H84" s="189">
        <f t="shared" si="15"/>
        <v>2603.6211360154812</v>
      </c>
      <c r="I84" s="189">
        <f t="shared" si="16"/>
        <v>127.08208589520198</v>
      </c>
      <c r="J84" s="88">
        <f t="shared" si="17"/>
        <v>338.29251265302764</v>
      </c>
      <c r="K84" s="189">
        <f t="shared" si="22"/>
        <v>23.852285658354802</v>
      </c>
      <c r="L84" s="88">
        <f t="shared" si="18"/>
        <v>63.494784422540484</v>
      </c>
      <c r="M84" s="89">
        <f t="shared" si="23"/>
        <v>2667.1159204380215</v>
      </c>
      <c r="N84" s="89">
        <f t="shared" si="24"/>
        <v>30796.11592043802</v>
      </c>
      <c r="O84" s="89">
        <f t="shared" si="25"/>
        <v>11568.7888506529</v>
      </c>
      <c r="P84" s="90">
        <f t="shared" si="19"/>
        <v>0.95268161507960902</v>
      </c>
      <c r="Q84" s="227">
        <f>SUMIFS([1]april25!$Q$7:$Q$363,[1]april25!$B$7:$B$363,B84)</f>
        <v>543.53513771769212</v>
      </c>
      <c r="R84" s="90">
        <f t="shared" si="26"/>
        <v>0.13661710037174721</v>
      </c>
      <c r="S84" s="90">
        <f t="shared" si="26"/>
        <v>0.14088688662408286</v>
      </c>
      <c r="T84" s="92">
        <v>2662</v>
      </c>
      <c r="U84" s="1">
        <f>SUMIFS([1]april25!$U$7:$U$363,[1]april25!$B$7:$B$363,B84)</f>
        <v>24748</v>
      </c>
      <c r="V84" s="1">
        <f>SUMIFS([1]april25!$V$7:$V$363,[1]april25!$B$7:$B$363,B84)</f>
        <v>9261.9760479041906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113</v>
      </c>
      <c r="D85" s="1">
        <v>20597</v>
      </c>
      <c r="E85" s="86">
        <f t="shared" si="20"/>
        <v>9964.6831156265125</v>
      </c>
      <c r="F85" s="87">
        <f t="shared" si="14"/>
        <v>0.82058463741568055</v>
      </c>
      <c r="G85" s="189">
        <f t="shared" si="21"/>
        <v>1351.4235667396163</v>
      </c>
      <c r="H85" s="189">
        <f t="shared" si="15"/>
        <v>2793.3925124507869</v>
      </c>
      <c r="I85" s="189">
        <f t="shared" si="16"/>
        <v>337.84645147400641</v>
      </c>
      <c r="J85" s="88">
        <f t="shared" si="17"/>
        <v>698.32861519677124</v>
      </c>
      <c r="K85" s="189">
        <f t="shared" si="22"/>
        <v>234.61665123715923</v>
      </c>
      <c r="L85" s="88">
        <f t="shared" si="18"/>
        <v>484.95261810720808</v>
      </c>
      <c r="M85" s="89">
        <f t="shared" si="23"/>
        <v>3278.3451305579947</v>
      </c>
      <c r="N85" s="89">
        <f t="shared" si="24"/>
        <v>23875.345130557995</v>
      </c>
      <c r="O85" s="89">
        <f t="shared" si="25"/>
        <v>11550.723333603288</v>
      </c>
      <c r="P85" s="90">
        <f t="shared" si="19"/>
        <v>0.95119393247235828</v>
      </c>
      <c r="Q85" s="227">
        <f>SUMIFS([1]april25!$Q$7:$Q$363,[1]april25!$B$7:$B$363,B85)</f>
        <v>427.57255810009929</v>
      </c>
      <c r="R85" s="90">
        <f t="shared" si="26"/>
        <v>0.15850160301479274</v>
      </c>
      <c r="S85" s="90">
        <f t="shared" si="26"/>
        <v>0.15457827876655705</v>
      </c>
      <c r="T85" s="92">
        <v>2067</v>
      </c>
      <c r="U85" s="1">
        <f>SUMIFS([1]april25!$U$7:$U$363,[1]april25!$B$7:$B$363,B85)</f>
        <v>17779</v>
      </c>
      <c r="V85" s="1">
        <f>SUMIFS([1]april25!$V$7:$V$363,[1]april25!$B$7:$B$363,B85)</f>
        <v>8630.5825242718438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114</v>
      </c>
      <c r="D86" s="1">
        <v>15055</v>
      </c>
      <c r="E86" s="86">
        <f t="shared" si="20"/>
        <v>11053.59765051395</v>
      </c>
      <c r="F86" s="87">
        <f t="shared" si="14"/>
        <v>0.91025598254717022</v>
      </c>
      <c r="G86" s="189">
        <f t="shared" si="21"/>
        <v>676.29655510940518</v>
      </c>
      <c r="H86" s="189">
        <f t="shared" si="15"/>
        <v>921.11590805900983</v>
      </c>
      <c r="I86" s="189">
        <f t="shared" si="16"/>
        <v>0</v>
      </c>
      <c r="J86" s="88">
        <f t="shared" si="17"/>
        <v>0</v>
      </c>
      <c r="K86" s="189">
        <f t="shared" si="22"/>
        <v>-103.22980023684718</v>
      </c>
      <c r="L86" s="88">
        <f t="shared" si="18"/>
        <v>-140.59898792258585</v>
      </c>
      <c r="M86" s="89">
        <f t="shared" si="23"/>
        <v>780.51692013642401</v>
      </c>
      <c r="N86" s="89">
        <f t="shared" si="24"/>
        <v>15835.516920136424</v>
      </c>
      <c r="O86" s="89">
        <f t="shared" si="25"/>
        <v>11626.664405386507</v>
      </c>
      <c r="P86" s="90">
        <f t="shared" si="19"/>
        <v>0.95744762625580315</v>
      </c>
      <c r="Q86" s="227">
        <f>SUMIFS([1]april25!$Q$7:$Q$363,[1]april25!$B$7:$B$363,B86)</f>
        <v>148.6985680054546</v>
      </c>
      <c r="R86" s="90">
        <f t="shared" si="26"/>
        <v>0.24741072168365233</v>
      </c>
      <c r="S86" s="90">
        <f t="shared" si="26"/>
        <v>0.21810298079240631</v>
      </c>
      <c r="T86" s="92">
        <v>1362</v>
      </c>
      <c r="U86" s="1">
        <f>SUMIFS([1]april25!$U$7:$U$363,[1]april25!$B$7:$B$363,B86)</f>
        <v>12069</v>
      </c>
      <c r="V86" s="1">
        <f>SUMIFS([1]april25!$V$7:$V$363,[1]april25!$B$7:$B$363,B86)</f>
        <v>9074.4360902255648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115</v>
      </c>
      <c r="D87" s="1">
        <v>5034</v>
      </c>
      <c r="E87" s="86">
        <f t="shared" si="20"/>
        <v>10991.266375545852</v>
      </c>
      <c r="F87" s="87">
        <f t="shared" si="14"/>
        <v>0.90512304594739579</v>
      </c>
      <c r="G87" s="189">
        <f t="shared" si="21"/>
        <v>714.94194558962545</v>
      </c>
      <c r="H87" s="189">
        <f t="shared" si="15"/>
        <v>327.44341108004846</v>
      </c>
      <c r="I87" s="189">
        <f t="shared" si="16"/>
        <v>0</v>
      </c>
      <c r="J87" s="88">
        <f t="shared" si="17"/>
        <v>0</v>
      </c>
      <c r="K87" s="189">
        <f t="shared" si="22"/>
        <v>-103.22980023684718</v>
      </c>
      <c r="L87" s="88">
        <f t="shared" si="18"/>
        <v>-47.279248508476009</v>
      </c>
      <c r="M87" s="89">
        <f t="shared" si="23"/>
        <v>280.16416257157243</v>
      </c>
      <c r="N87" s="89">
        <f t="shared" si="24"/>
        <v>5314.1641625715729</v>
      </c>
      <c r="O87" s="89">
        <f t="shared" si="25"/>
        <v>11602.97852089863</v>
      </c>
      <c r="P87" s="90">
        <f t="shared" si="19"/>
        <v>0.95549711034788887</v>
      </c>
      <c r="Q87" s="227">
        <f>SUMIFS([1]april25!$Q$7:$Q$363,[1]april25!$B$7:$B$363,B87)</f>
        <v>-7.3402759570502667</v>
      </c>
      <c r="R87" s="90">
        <f t="shared" si="26"/>
        <v>6.5622353937341241E-2</v>
      </c>
      <c r="S87" s="90">
        <f t="shared" si="26"/>
        <v>7.0275726661958388E-2</v>
      </c>
      <c r="T87" s="92">
        <v>458</v>
      </c>
      <c r="U87" s="1">
        <f>SUMIFS([1]april25!$U$7:$U$363,[1]april25!$B$7:$B$363,B87)</f>
        <v>4724</v>
      </c>
      <c r="V87" s="1">
        <f>SUMIFS([1]april25!$V$7:$V$363,[1]april25!$B$7:$B$363,B87)</f>
        <v>10269.565217391306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116</v>
      </c>
      <c r="D88" s="1">
        <v>7957</v>
      </c>
      <c r="E88" s="86">
        <f t="shared" si="20"/>
        <v>11753.323485967505</v>
      </c>
      <c r="F88" s="87">
        <f t="shared" si="14"/>
        <v>0.96787791234798948</v>
      </c>
      <c r="G88" s="189">
        <f t="shared" si="21"/>
        <v>242.46653712820094</v>
      </c>
      <c r="H88" s="189">
        <f t="shared" si="15"/>
        <v>164.14984563579205</v>
      </c>
      <c r="I88" s="189">
        <f t="shared" si="16"/>
        <v>0</v>
      </c>
      <c r="J88" s="88">
        <f t="shared" si="17"/>
        <v>0</v>
      </c>
      <c r="K88" s="189">
        <f t="shared" si="22"/>
        <v>-103.22980023684718</v>
      </c>
      <c r="L88" s="88">
        <f t="shared" si="18"/>
        <v>-69.886574760345539</v>
      </c>
      <c r="M88" s="89">
        <f t="shared" si="23"/>
        <v>94.263270875446509</v>
      </c>
      <c r="N88" s="89">
        <f t="shared" si="24"/>
        <v>8051.2632708754463</v>
      </c>
      <c r="O88" s="89">
        <f t="shared" si="25"/>
        <v>11892.560222858858</v>
      </c>
      <c r="P88" s="90">
        <f t="shared" si="19"/>
        <v>0.97934395958011444</v>
      </c>
      <c r="Q88" s="227">
        <f>SUMIFS([1]april25!$Q$7:$Q$363,[1]april25!$B$7:$B$363,B88)</f>
        <v>43.83574929492778</v>
      </c>
      <c r="R88" s="90">
        <f t="shared" si="26"/>
        <v>4.4088702270043301E-2</v>
      </c>
      <c r="S88" s="90">
        <f t="shared" si="26"/>
        <v>5.3342073338906414E-2</v>
      </c>
      <c r="T88" s="92">
        <v>677</v>
      </c>
      <c r="U88" s="1">
        <f>SUMIFS([1]april25!$U$7:$U$363,[1]april25!$B$7:$B$363,B88)</f>
        <v>7621</v>
      </c>
      <c r="V88" s="1">
        <f>SUMIFS([1]april25!$V$7:$V$363,[1]april25!$B$7:$B$363,B88)</f>
        <v>11158.125915080527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117</v>
      </c>
      <c r="D89" s="1">
        <v>13384</v>
      </c>
      <c r="E89" s="86">
        <f t="shared" si="20"/>
        <v>10571.879936808846</v>
      </c>
      <c r="F89" s="87">
        <f t="shared" si="14"/>
        <v>0.87058686805044094</v>
      </c>
      <c r="G89" s="189">
        <f t="shared" si="21"/>
        <v>974.96153760656966</v>
      </c>
      <c r="H89" s="189">
        <f t="shared" si="15"/>
        <v>1234.3013066099172</v>
      </c>
      <c r="I89" s="189">
        <f t="shared" si="16"/>
        <v>125.32756406018979</v>
      </c>
      <c r="J89" s="88">
        <f t="shared" si="17"/>
        <v>158.66469610020027</v>
      </c>
      <c r="K89" s="189">
        <f t="shared" si="22"/>
        <v>22.097763823342603</v>
      </c>
      <c r="L89" s="88">
        <f t="shared" si="18"/>
        <v>27.975769000351736</v>
      </c>
      <c r="M89" s="89">
        <f t="shared" si="23"/>
        <v>1262.2770756102689</v>
      </c>
      <c r="N89" s="89">
        <f t="shared" si="24"/>
        <v>14646.277075610269</v>
      </c>
      <c r="O89" s="89">
        <f t="shared" si="25"/>
        <v>11568.93923823876</v>
      </c>
      <c r="P89" s="90">
        <f t="shared" si="19"/>
        <v>0.95269399939140131</v>
      </c>
      <c r="Q89" s="227">
        <f>SUMIFS([1]april25!$Q$7:$Q$363,[1]april25!$B$7:$B$363,B89)</f>
        <v>-177.72666252795011</v>
      </c>
      <c r="R89" s="90">
        <f t="shared" si="26"/>
        <v>6.3995548135781857E-2</v>
      </c>
      <c r="S89" s="90">
        <f t="shared" si="26"/>
        <v>3.2899311736868643E-2</v>
      </c>
      <c r="T89" s="92">
        <v>1266</v>
      </c>
      <c r="U89" s="1">
        <f>SUMIFS([1]april25!$U$7:$U$363,[1]april25!$B$7:$B$363,B89)</f>
        <v>12579</v>
      </c>
      <c r="V89" s="1">
        <f>SUMIFS([1]april25!$V$7:$V$363,[1]april25!$B$7:$B$363,B89)</f>
        <v>10235.150528885273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118</v>
      </c>
      <c r="D90" s="1">
        <v>121063</v>
      </c>
      <c r="E90" s="86">
        <f t="shared" si="20"/>
        <v>10452.685201174236</v>
      </c>
      <c r="F90" s="87">
        <f t="shared" si="14"/>
        <v>0.8607712655081784</v>
      </c>
      <c r="G90" s="189">
        <f t="shared" si="21"/>
        <v>1048.8622737000278</v>
      </c>
      <c r="H90" s="189">
        <f t="shared" si="15"/>
        <v>12147.922853993721</v>
      </c>
      <c r="I90" s="189">
        <f t="shared" si="16"/>
        <v>167.04572153230328</v>
      </c>
      <c r="J90" s="88">
        <f t="shared" si="17"/>
        <v>1934.7235467871365</v>
      </c>
      <c r="K90" s="189">
        <f t="shared" si="22"/>
        <v>63.815921295456093</v>
      </c>
      <c r="L90" s="88">
        <f t="shared" si="18"/>
        <v>739.11600044397244</v>
      </c>
      <c r="M90" s="89">
        <f t="shared" si="23"/>
        <v>12887.038854437693</v>
      </c>
      <c r="N90" s="89">
        <f t="shared" si="24"/>
        <v>133950.03885443771</v>
      </c>
      <c r="O90" s="89">
        <f t="shared" si="25"/>
        <v>11565.363396169721</v>
      </c>
      <c r="P90" s="90">
        <f t="shared" si="19"/>
        <v>0.95239953131513344</v>
      </c>
      <c r="Q90" s="227">
        <f>SUMIFS([1]april25!$Q$7:$Q$363,[1]april25!$B$7:$B$363,B90)</f>
        <v>1111.7065834133355</v>
      </c>
      <c r="R90" s="90">
        <f t="shared" si="26"/>
        <v>9.3356573885085711E-2</v>
      </c>
      <c r="S90" s="90">
        <f t="shared" si="26"/>
        <v>9.6849424276533355E-2</v>
      </c>
      <c r="T90" s="92">
        <v>11582</v>
      </c>
      <c r="U90" s="1">
        <f>SUMIFS([1]april25!$U$7:$U$363,[1]april25!$B$7:$B$363,B90)</f>
        <v>110726</v>
      </c>
      <c r="V90" s="1">
        <f>SUMIFS([1]april25!$V$7:$V$363,[1]april25!$B$7:$B$363,B90)</f>
        <v>9529.7357776056469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119</v>
      </c>
      <c r="D91" s="1">
        <v>102568</v>
      </c>
      <c r="E91" s="86">
        <f t="shared" si="20"/>
        <v>10390.841859993921</v>
      </c>
      <c r="F91" s="87">
        <f t="shared" si="14"/>
        <v>0.85567850991222361</v>
      </c>
      <c r="G91" s="189">
        <f t="shared" si="21"/>
        <v>1087.2051452318226</v>
      </c>
      <c r="H91" s="189">
        <f t="shared" si="15"/>
        <v>10731.80198858332</v>
      </c>
      <c r="I91" s="189">
        <f t="shared" si="16"/>
        <v>188.69089094541332</v>
      </c>
      <c r="J91" s="88">
        <f t="shared" si="17"/>
        <v>1862.5677845221749</v>
      </c>
      <c r="K91" s="189">
        <f t="shared" si="22"/>
        <v>85.461090708566132</v>
      </c>
      <c r="L91" s="88">
        <f t="shared" si="18"/>
        <v>843.58642638425636</v>
      </c>
      <c r="M91" s="89">
        <f t="shared" si="23"/>
        <v>11575.388414967576</v>
      </c>
      <c r="N91" s="89">
        <f t="shared" si="24"/>
        <v>114143.38841496757</v>
      </c>
      <c r="O91" s="89">
        <f t="shared" si="25"/>
        <v>11563.50809593431</v>
      </c>
      <c r="P91" s="90">
        <f t="shared" si="19"/>
        <v>0.95224674864725467</v>
      </c>
      <c r="Q91" s="227">
        <f>SUMIFS([1]april25!$Q$7:$Q$363,[1]april25!$B$7:$B$363,B91)</f>
        <v>776.50812337013667</v>
      </c>
      <c r="R91" s="90">
        <f t="shared" si="26"/>
        <v>2.2765119409682406E-2</v>
      </c>
      <c r="S91" s="90">
        <f t="shared" si="26"/>
        <v>1.4683295955730905E-2</v>
      </c>
      <c r="T91" s="92">
        <v>9871</v>
      </c>
      <c r="U91" s="1">
        <f>SUMIFS([1]april25!$U$7:$U$363,[1]april25!$B$7:$B$363,B91)</f>
        <v>100285</v>
      </c>
      <c r="V91" s="1">
        <f>SUMIFS([1]april25!$V$7:$V$363,[1]april25!$B$7:$B$363,B91)</f>
        <v>10240.477892372102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120</v>
      </c>
      <c r="D92" s="1">
        <v>101099</v>
      </c>
      <c r="E92" s="86">
        <f t="shared" si="20"/>
        <v>12035.595238095239</v>
      </c>
      <c r="F92" s="87">
        <f t="shared" si="14"/>
        <v>0.99112279235919509</v>
      </c>
      <c r="G92" s="189">
        <f t="shared" si="21"/>
        <v>67.458050809006096</v>
      </c>
      <c r="H92" s="189">
        <f t="shared" si="15"/>
        <v>566.64762679565115</v>
      </c>
      <c r="I92" s="189">
        <f t="shared" si="16"/>
        <v>0</v>
      </c>
      <c r="J92" s="88">
        <f t="shared" si="17"/>
        <v>0</v>
      </c>
      <c r="K92" s="189">
        <f t="shared" si="22"/>
        <v>-103.22980023684718</v>
      </c>
      <c r="L92" s="88">
        <f t="shared" si="18"/>
        <v>-867.13032198951635</v>
      </c>
      <c r="M92" s="89">
        <f t="shared" si="23"/>
        <v>-300.4826951938652</v>
      </c>
      <c r="N92" s="89">
        <f t="shared" si="24"/>
        <v>100798.51730480614</v>
      </c>
      <c r="O92" s="89">
        <f t="shared" si="25"/>
        <v>11999.823488667398</v>
      </c>
      <c r="P92" s="90">
        <f t="shared" si="19"/>
        <v>0.98817701398437274</v>
      </c>
      <c r="Q92" s="227">
        <f>SUMIFS([1]april25!$Q$7:$Q$363,[1]april25!$B$7:$B$363,B92)</f>
        <v>675.98288637724272</v>
      </c>
      <c r="R92" s="90">
        <f t="shared" si="26"/>
        <v>0.14700142951147013</v>
      </c>
      <c r="S92" s="90">
        <f t="shared" si="26"/>
        <v>0.12460759207815109</v>
      </c>
      <c r="T92" s="92">
        <v>8400</v>
      </c>
      <c r="U92" s="1">
        <f>SUMIFS([1]april25!$U$7:$U$363,[1]april25!$B$7:$B$363,B92)</f>
        <v>88142</v>
      </c>
      <c r="V92" s="1">
        <f>SUMIFS([1]april25!$V$7:$V$363,[1]april25!$B$7:$B$363,B92)</f>
        <v>10702.039825157843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121</v>
      </c>
      <c r="D93" s="213">
        <v>27188</v>
      </c>
      <c r="E93" s="214">
        <f t="shared" si="20"/>
        <v>10388.995032479937</v>
      </c>
      <c r="F93" s="215">
        <f t="shared" si="14"/>
        <v>0.85552642496698783</v>
      </c>
      <c r="G93" s="216">
        <f t="shared" si="21"/>
        <v>12.056712489957762</v>
      </c>
      <c r="H93" s="216">
        <f t="shared" si="15"/>
        <v>31.552416586219465</v>
      </c>
      <c r="I93" s="216">
        <f t="shared" si="16"/>
        <v>0</v>
      </c>
      <c r="J93" s="217">
        <f t="shared" si="17"/>
        <v>0</v>
      </c>
      <c r="K93" s="216">
        <f t="shared" si="22"/>
        <v>-103.22980023684718</v>
      </c>
      <c r="L93" s="217">
        <f t="shared" si="18"/>
        <v>-270.15238721982905</v>
      </c>
      <c r="M93" s="218">
        <f t="shared" si="23"/>
        <v>-238.59997063360959</v>
      </c>
      <c r="N93" s="218">
        <f t="shared" si="24"/>
        <v>26949.400029366392</v>
      </c>
      <c r="O93" s="218">
        <f t="shared" si="25"/>
        <v>10297.82194473305</v>
      </c>
      <c r="P93" s="219">
        <f t="shared" si="19"/>
        <v>0.84801838539536067</v>
      </c>
      <c r="Q93" s="227">
        <f>SUMIFS([1]april25!$Q$7:$Q$363,[1]april25!$B$7:$B$363,B93)</f>
        <v>365.9000825772938</v>
      </c>
      <c r="R93" s="219">
        <f t="shared" si="26"/>
        <v>-5.0499406300202554E-2</v>
      </c>
      <c r="S93" s="219">
        <f t="shared" si="26"/>
        <v>-4.4331462053776881E-2</v>
      </c>
      <c r="T93" s="92">
        <v>2617</v>
      </c>
      <c r="U93" s="1">
        <f>SUMIFS([1]april25!$U$7:$U$363,[1]april25!$B$7:$B$363,B93)</f>
        <v>28634</v>
      </c>
      <c r="V93" s="1">
        <f>SUMIFS([1]april25!$V$7:$V$363,[1]april25!$B$7:$B$363,B93)</f>
        <v>10870.918754745635</v>
      </c>
      <c r="W93" s="220"/>
      <c r="X93" s="218">
        <v>4543</v>
      </c>
      <c r="Y93" s="218">
        <f t="shared" si="27"/>
        <v>1735.9572029040887</v>
      </c>
      <c r="Z93" s="1"/>
      <c r="AA93" s="1"/>
    </row>
    <row r="94" spans="2:29">
      <c r="B94" s="200">
        <v>1868</v>
      </c>
      <c r="C94" t="s">
        <v>122</v>
      </c>
      <c r="D94" s="1">
        <v>50311</v>
      </c>
      <c r="E94" s="86">
        <f t="shared" si="20"/>
        <v>10871.002592912704</v>
      </c>
      <c r="F94" s="87">
        <f t="shared" si="14"/>
        <v>0.89521940813762935</v>
      </c>
      <c r="G94" s="189">
        <f t="shared" si="21"/>
        <v>789.50549082217742</v>
      </c>
      <c r="H94" s="189">
        <f t="shared" si="15"/>
        <v>3653.8314115250373</v>
      </c>
      <c r="I94" s="189">
        <f t="shared" si="16"/>
        <v>20.634634423839358</v>
      </c>
      <c r="J94" s="88">
        <f t="shared" si="17"/>
        <v>95.497088113528548</v>
      </c>
      <c r="K94" s="189">
        <f t="shared" si="22"/>
        <v>-82.595165813007824</v>
      </c>
      <c r="L94" s="88">
        <f t="shared" si="18"/>
        <v>-382.25042738260021</v>
      </c>
      <c r="M94" s="89">
        <f t="shared" si="23"/>
        <v>3271.580984142437</v>
      </c>
      <c r="N94" s="89">
        <f t="shared" si="24"/>
        <v>53582.580984142434</v>
      </c>
      <c r="O94" s="89">
        <f t="shared" si="25"/>
        <v>11577.912917921874</v>
      </c>
      <c r="P94" s="90">
        <f t="shared" si="19"/>
        <v>0.95343297559401685</v>
      </c>
      <c r="Q94" s="227">
        <f>SUMIFS([1]april25!$Q$7:$Q$363,[1]april25!$B$7:$B$363,B94)</f>
        <v>657.33686230138801</v>
      </c>
      <c r="R94" s="90">
        <f t="shared" si="26"/>
        <v>5.5711767668289405E-2</v>
      </c>
      <c r="S94" s="90">
        <f t="shared" si="26"/>
        <v>4.2253039428784292E-2</v>
      </c>
      <c r="T94" s="92">
        <v>4628</v>
      </c>
      <c r="U94" s="1">
        <f>SUMIFS([1]april25!$U$7:$U$363,[1]april25!$B$7:$B$363,B94)</f>
        <v>47656</v>
      </c>
      <c r="V94" s="1">
        <f>SUMIFS([1]april25!$V$7:$V$363,[1]april25!$B$7:$B$363,B94)</f>
        <v>10430.291092142701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123</v>
      </c>
      <c r="D95" s="1">
        <v>116421</v>
      </c>
      <c r="E95" s="86">
        <f t="shared" si="20"/>
        <v>10798.719970318152</v>
      </c>
      <c r="F95" s="87">
        <f t="shared" si="14"/>
        <v>0.88926698506858171</v>
      </c>
      <c r="G95" s="189">
        <f t="shared" si="21"/>
        <v>834.3207168307996</v>
      </c>
      <c r="H95" s="189">
        <f t="shared" si="15"/>
        <v>8994.8116481528505</v>
      </c>
      <c r="I95" s="189">
        <f t="shared" si="16"/>
        <v>45.933552331932511</v>
      </c>
      <c r="J95" s="88">
        <f t="shared" si="17"/>
        <v>495.20962769056439</v>
      </c>
      <c r="K95" s="189">
        <f t="shared" si="22"/>
        <v>-57.296247904914672</v>
      </c>
      <c r="L95" s="88">
        <f t="shared" si="18"/>
        <v>-617.71084866288516</v>
      </c>
      <c r="M95" s="89">
        <f t="shared" si="23"/>
        <v>8377.1007994899646</v>
      </c>
      <c r="N95" s="89">
        <f t="shared" si="24"/>
        <v>124798.10079948997</v>
      </c>
      <c r="O95" s="89">
        <f t="shared" si="25"/>
        <v>11575.744439244037</v>
      </c>
      <c r="P95" s="90">
        <f t="shared" si="19"/>
        <v>0.95325440290194541</v>
      </c>
      <c r="Q95" s="227">
        <f>SUMIFS([1]april25!$Q$7:$Q$363,[1]april25!$B$7:$B$363,B95)</f>
        <v>1514.334322055136</v>
      </c>
      <c r="R95" s="90">
        <f t="shared" si="26"/>
        <v>9.643909927388139E-2</v>
      </c>
      <c r="S95" s="90">
        <f t="shared" si="26"/>
        <v>7.9861826926080431E-2</v>
      </c>
      <c r="T95" s="92">
        <v>10781</v>
      </c>
      <c r="U95" s="1">
        <f>SUMIFS([1]april25!$U$7:$U$363,[1]april25!$B$7:$B$363,B95)</f>
        <v>106181</v>
      </c>
      <c r="V95" s="1">
        <f>SUMIFS([1]april25!$V$7:$V$363,[1]april25!$B$7:$B$363,B95)</f>
        <v>10000.094179694857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124</v>
      </c>
      <c r="D96" s="1">
        <v>49835</v>
      </c>
      <c r="E96" s="86">
        <f t="shared" si="20"/>
        <v>10972.038749449581</v>
      </c>
      <c r="F96" s="87">
        <f t="shared" si="14"/>
        <v>0.90353966447851286</v>
      </c>
      <c r="G96" s="189">
        <f t="shared" si="21"/>
        <v>726.86307376931393</v>
      </c>
      <c r="H96" s="189">
        <f t="shared" si="15"/>
        <v>3301.412081060224</v>
      </c>
      <c r="I96" s="189">
        <f t="shared" si="16"/>
        <v>0</v>
      </c>
      <c r="J96" s="88">
        <f t="shared" si="17"/>
        <v>0</v>
      </c>
      <c r="K96" s="189">
        <f t="shared" si="22"/>
        <v>-103.22980023684718</v>
      </c>
      <c r="L96" s="88">
        <f t="shared" si="18"/>
        <v>-468.86975267575991</v>
      </c>
      <c r="M96" s="89">
        <f t="shared" si="23"/>
        <v>2832.5423283844639</v>
      </c>
      <c r="N96" s="89">
        <f t="shared" si="24"/>
        <v>52667.542328384465</v>
      </c>
      <c r="O96" s="89">
        <f t="shared" si="25"/>
        <v>11595.672022982049</v>
      </c>
      <c r="P96" s="90">
        <f t="shared" si="19"/>
        <v>0.95489542538971361</v>
      </c>
      <c r="Q96" s="227">
        <f>SUMIFS([1]april25!$Q$7:$Q$363,[1]april25!$B$7:$B$363,B96)</f>
        <v>527.0386607054138</v>
      </c>
      <c r="R96" s="90">
        <f t="shared" si="26"/>
        <v>0.11243805527032456</v>
      </c>
      <c r="S96" s="90">
        <f t="shared" si="26"/>
        <v>0.1151322029162896</v>
      </c>
      <c r="T96" s="92">
        <v>4542</v>
      </c>
      <c r="U96" s="1">
        <f>SUMIFS([1]april25!$U$7:$U$363,[1]april25!$B$7:$B$363,B96)</f>
        <v>44798</v>
      </c>
      <c r="V96" s="1">
        <f>SUMIFS([1]april25!$V$7:$V$363,[1]april25!$B$7:$B$363,B96)</f>
        <v>9839.2268833735998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125</v>
      </c>
      <c r="D97" s="1">
        <v>10905</v>
      </c>
      <c r="E97" s="86">
        <f t="shared" si="20"/>
        <v>11253.869969040246</v>
      </c>
      <c r="F97" s="87">
        <f t="shared" si="14"/>
        <v>0.92674826694551515</v>
      </c>
      <c r="G97" s="189">
        <f t="shared" si="21"/>
        <v>552.12771762310126</v>
      </c>
      <c r="H97" s="189">
        <f t="shared" si="15"/>
        <v>535.01175837678511</v>
      </c>
      <c r="I97" s="189">
        <f t="shared" si="16"/>
        <v>0</v>
      </c>
      <c r="J97" s="88">
        <f t="shared" si="17"/>
        <v>0</v>
      </c>
      <c r="K97" s="189">
        <f t="shared" si="22"/>
        <v>-103.22980023684718</v>
      </c>
      <c r="L97" s="88">
        <f t="shared" si="18"/>
        <v>-100.02967642950492</v>
      </c>
      <c r="M97" s="89">
        <f t="shared" si="23"/>
        <v>434.98208194728022</v>
      </c>
      <c r="N97" s="89">
        <f t="shared" si="24"/>
        <v>11339.982081947281</v>
      </c>
      <c r="O97" s="89">
        <f t="shared" si="25"/>
        <v>11702.767886426502</v>
      </c>
      <c r="P97" s="90">
        <f t="shared" si="19"/>
        <v>0.96371469432717438</v>
      </c>
      <c r="Q97" s="227">
        <f>SUMIFS([1]april25!$Q$7:$Q$363,[1]april25!$B$7:$B$363,B97)</f>
        <v>-168.99621703576628</v>
      </c>
      <c r="R97" s="90">
        <f t="shared" si="26"/>
        <v>-0.11542829331602855</v>
      </c>
      <c r="S97" s="90">
        <f t="shared" si="26"/>
        <v>-0.12912135379101269</v>
      </c>
      <c r="T97" s="92">
        <v>969</v>
      </c>
      <c r="U97" s="1">
        <f>SUMIFS([1]april25!$U$7:$U$363,[1]april25!$B$7:$B$363,B97)</f>
        <v>12328</v>
      </c>
      <c r="V97" s="1">
        <f>SUMIFS([1]april25!$V$7:$V$363,[1]april25!$B$7:$B$363,B97)</f>
        <v>12922.431865828092</v>
      </c>
      <c r="W97" s="196"/>
      <c r="X97" s="89">
        <v>0</v>
      </c>
      <c r="Y97" s="89">
        <f t="shared" si="27"/>
        <v>0</v>
      </c>
    </row>
    <row r="98" spans="2:27" ht="29.1" customHeight="1">
      <c r="B98" s="200">
        <v>1875</v>
      </c>
      <c r="C98" t="s">
        <v>126</v>
      </c>
      <c r="D98" s="1">
        <v>37978</v>
      </c>
      <c r="E98" s="86">
        <f t="shared" si="20"/>
        <v>13631.73007896626</v>
      </c>
      <c r="F98" s="87">
        <f t="shared" si="14"/>
        <v>1.1225633725025541</v>
      </c>
      <c r="G98" s="189">
        <f t="shared" si="21"/>
        <v>-922.14555053102742</v>
      </c>
      <c r="H98" s="189">
        <f t="shared" si="15"/>
        <v>-2569.0975037794424</v>
      </c>
      <c r="I98" s="189">
        <f t="shared" si="16"/>
        <v>0</v>
      </c>
      <c r="J98" s="88">
        <f t="shared" si="17"/>
        <v>0</v>
      </c>
      <c r="K98" s="189">
        <f t="shared" si="22"/>
        <v>-103.22980023684718</v>
      </c>
      <c r="L98" s="88">
        <f t="shared" si="18"/>
        <v>-287.59822345985623</v>
      </c>
      <c r="M98" s="89">
        <f t="shared" si="23"/>
        <v>-2856.6957272392988</v>
      </c>
      <c r="N98" s="89">
        <f t="shared" si="24"/>
        <v>35121.304272760703</v>
      </c>
      <c r="O98" s="89">
        <f t="shared" si="25"/>
        <v>12606.354728198387</v>
      </c>
      <c r="P98" s="90">
        <f t="shared" si="19"/>
        <v>1.0381244344388492</v>
      </c>
      <c r="Q98" s="227">
        <f>SUMIFS([1]april25!$Q$7:$Q$363,[1]april25!$B$7:$B$363,B98)</f>
        <v>-503.74307601821283</v>
      </c>
      <c r="R98" s="90">
        <f t="shared" si="26"/>
        <v>0.18134876197586164</v>
      </c>
      <c r="S98" s="90">
        <f t="shared" si="26"/>
        <v>0.15717902779329729</v>
      </c>
      <c r="T98" s="92">
        <v>2786</v>
      </c>
      <c r="U98" s="1">
        <f>SUMIFS([1]april25!$U$7:$U$363,[1]april25!$B$7:$B$363,B98)</f>
        <v>32148</v>
      </c>
      <c r="V98" s="1">
        <f>SUMIFS([1]april25!$V$7:$V$363,[1]april25!$B$7:$B$363,B98)</f>
        <v>11780.139245144743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127</v>
      </c>
      <c r="D99" s="1">
        <v>305765</v>
      </c>
      <c r="E99" s="86">
        <f t="shared" si="20"/>
        <v>9543.8229602347201</v>
      </c>
      <c r="F99" s="87">
        <f t="shared" si="14"/>
        <v>0.78592709998999921</v>
      </c>
      <c r="G99" s="189">
        <f t="shared" si="21"/>
        <v>1612.3568630825275</v>
      </c>
      <c r="H99" s="189">
        <f t="shared" si="15"/>
        <v>51656.689179438021</v>
      </c>
      <c r="I99" s="189">
        <f t="shared" si="16"/>
        <v>485.14750586113377</v>
      </c>
      <c r="J99" s="88">
        <f t="shared" si="17"/>
        <v>15543.155792779004</v>
      </c>
      <c r="K99" s="189">
        <f t="shared" si="22"/>
        <v>381.91770562428655</v>
      </c>
      <c r="L99" s="88">
        <f t="shared" si="18"/>
        <v>12235.879452790892</v>
      </c>
      <c r="M99" s="89">
        <f t="shared" si="23"/>
        <v>63892.568632228911</v>
      </c>
      <c r="N99" s="89">
        <f t="shared" si="24"/>
        <v>369657.56863222888</v>
      </c>
      <c r="O99" s="89">
        <f t="shared" si="25"/>
        <v>11538.097528941535</v>
      </c>
      <c r="P99" s="90">
        <f t="shared" si="19"/>
        <v>0.95015420634958792</v>
      </c>
      <c r="Q99" s="227">
        <f>SUMIFS([1]april25!$Q$7:$Q$363,[1]april25!$B$7:$B$363,B99)</f>
        <v>5254.679925694727</v>
      </c>
      <c r="R99" s="90">
        <f t="shared" si="26"/>
        <v>9.2201190914189171E-2</v>
      </c>
      <c r="S99" s="90">
        <f t="shared" si="26"/>
        <v>8.8689838062445375E-2</v>
      </c>
      <c r="T99" s="92">
        <v>32038</v>
      </c>
      <c r="U99" s="1">
        <f>SUMIFS([1]april25!$U$7:$U$363,[1]april25!$B$7:$B$363,B99)</f>
        <v>279953</v>
      </c>
      <c r="V99" s="1">
        <f>SUMIFS([1]april25!$V$7:$V$363,[1]april25!$B$7:$B$363,B99)</f>
        <v>8766.3378738061692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128</v>
      </c>
      <c r="D100" s="1">
        <v>558552</v>
      </c>
      <c r="E100" s="86">
        <f t="shared" si="20"/>
        <v>10609.580974812901</v>
      </c>
      <c r="F100" s="87">
        <f t="shared" si="14"/>
        <v>0.87369152198090438</v>
      </c>
      <c r="G100" s="189">
        <f t="shared" si="21"/>
        <v>951.58689404405516</v>
      </c>
      <c r="H100" s="189">
        <f t="shared" si="15"/>
        <v>50097.243623843329</v>
      </c>
      <c r="I100" s="189">
        <f t="shared" si="16"/>
        <v>112.13220075877034</v>
      </c>
      <c r="J100" s="88">
        <f t="shared" si="17"/>
        <v>5903.3118411462228</v>
      </c>
      <c r="K100" s="189">
        <f t="shared" si="22"/>
        <v>8.9024005219231555</v>
      </c>
      <c r="L100" s="88">
        <f t="shared" si="18"/>
        <v>468.67577787716647</v>
      </c>
      <c r="M100" s="89">
        <f t="shared" si="23"/>
        <v>50565.919401720494</v>
      </c>
      <c r="N100" s="89">
        <f t="shared" si="24"/>
        <v>609117.91940172052</v>
      </c>
      <c r="O100" s="89">
        <f t="shared" si="25"/>
        <v>11570.070269378879</v>
      </c>
      <c r="P100" s="90">
        <f t="shared" si="19"/>
        <v>0.952787139009315</v>
      </c>
      <c r="Q100" s="227">
        <f>SUMIFS([1]april25!$Q$7:$Q$363,[1]april25!$B$7:$B$363,B100)</f>
        <v>3297.6696244498598</v>
      </c>
      <c r="R100" s="90">
        <f t="shared" si="26"/>
        <v>4.608331179557483E-2</v>
      </c>
      <c r="S100" s="90">
        <f t="shared" si="26"/>
        <v>3.4260579384406409E-2</v>
      </c>
      <c r="T100" s="92">
        <v>52646</v>
      </c>
      <c r="U100" s="1">
        <f>SUMIFS([1]april25!$U$7:$U$363,[1]april25!$B$7:$B$363,B100)</f>
        <v>533946</v>
      </c>
      <c r="V100" s="1">
        <f>SUMIFS([1]april25!$V$7:$V$363,[1]april25!$B$7:$B$363,B100)</f>
        <v>10258.131448002921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129</v>
      </c>
      <c r="D101" s="1">
        <v>569691</v>
      </c>
      <c r="E101" s="86">
        <f t="shared" si="20"/>
        <v>9472.9044380518462</v>
      </c>
      <c r="F101" s="87">
        <f t="shared" si="14"/>
        <v>0.78008700962925015</v>
      </c>
      <c r="G101" s="189">
        <f t="shared" si="21"/>
        <v>1656.3263468359094</v>
      </c>
      <c r="H101" s="189">
        <f t="shared" si="15"/>
        <v>99609.810172364756</v>
      </c>
      <c r="I101" s="189">
        <f t="shared" si="16"/>
        <v>509.96898862513962</v>
      </c>
      <c r="J101" s="88">
        <f t="shared" si="17"/>
        <v>30669.02500692727</v>
      </c>
      <c r="K101" s="189">
        <f t="shared" si="22"/>
        <v>406.7391883882924</v>
      </c>
      <c r="L101" s="88">
        <f t="shared" si="18"/>
        <v>24460.888050483518</v>
      </c>
      <c r="M101" s="89">
        <f t="shared" si="23"/>
        <v>124070.69822284827</v>
      </c>
      <c r="N101" s="89">
        <f t="shared" si="24"/>
        <v>693761.69822284824</v>
      </c>
      <c r="O101" s="89">
        <f t="shared" si="25"/>
        <v>11535.969973276047</v>
      </c>
      <c r="P101" s="90">
        <f t="shared" si="19"/>
        <v>0.94997900363876531</v>
      </c>
      <c r="Q101" s="227">
        <f>SUMIFS([1]april25!$Q$7:$Q$363,[1]april25!$B$7:$B$363,B101)</f>
        <v>5421.8963287768856</v>
      </c>
      <c r="R101" s="90">
        <f t="shared" si="26"/>
        <v>7.0095459207249036E-2</v>
      </c>
      <c r="S101" s="90">
        <f t="shared" si="26"/>
        <v>6.3547376781730447E-2</v>
      </c>
      <c r="T101" s="92">
        <v>60139</v>
      </c>
      <c r="U101" s="1">
        <f>SUMIFS([1]april25!$U$7:$U$363,[1]april25!$B$7:$B$363,B101)</f>
        <v>532374</v>
      </c>
      <c r="V101" s="1">
        <f>SUMIFS([1]april25!$V$7:$V$363,[1]april25!$B$7:$B$363,B101)</f>
        <v>8906.8946479061742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130</v>
      </c>
      <c r="D102" s="1">
        <v>851505</v>
      </c>
      <c r="E102" s="86">
        <f t="shared" si="20"/>
        <v>9917.1344715939522</v>
      </c>
      <c r="F102" s="87">
        <f t="shared" si="14"/>
        <v>0.81666904006347996</v>
      </c>
      <c r="G102" s="189">
        <f t="shared" si="21"/>
        <v>1380.9037260398036</v>
      </c>
      <c r="H102" s="189">
        <f t="shared" si="15"/>
        <v>118567.15572522962</v>
      </c>
      <c r="I102" s="189">
        <f t="shared" si="16"/>
        <v>354.48847688540252</v>
      </c>
      <c r="J102" s="88">
        <f t="shared" si="17"/>
        <v>30437.089602334432</v>
      </c>
      <c r="K102" s="189">
        <f t="shared" si="22"/>
        <v>251.25867664855534</v>
      </c>
      <c r="L102" s="88">
        <f t="shared" si="18"/>
        <v>21573.572494398257</v>
      </c>
      <c r="M102" s="89">
        <f t="shared" si="23"/>
        <v>140140.72821962787</v>
      </c>
      <c r="N102" s="89">
        <f t="shared" si="24"/>
        <v>991645.72821962787</v>
      </c>
      <c r="O102" s="89">
        <f t="shared" si="25"/>
        <v>11549.296874282312</v>
      </c>
      <c r="P102" s="90">
        <f t="shared" si="19"/>
        <v>0.9510764645517924</v>
      </c>
      <c r="Q102" s="227">
        <f>SUMIFS([1]april25!$Q$7:$Q$363,[1]april25!$B$7:$B$363,B102)</f>
        <v>13180.721312816182</v>
      </c>
      <c r="R102" s="90">
        <f t="shared" si="26"/>
        <v>6.0210646369842628E-2</v>
      </c>
      <c r="S102" s="90">
        <f t="shared" si="26"/>
        <v>5.240680848456461E-2</v>
      </c>
      <c r="T102" s="92">
        <v>85862</v>
      </c>
      <c r="U102" s="1">
        <f>SUMIFS([1]april25!$U$7:$U$363,[1]april25!$B$7:$B$363,B102)</f>
        <v>803147</v>
      </c>
      <c r="V102" s="1">
        <f>SUMIFS([1]april25!$V$7:$V$363,[1]april25!$B$7:$B$363,B102)</f>
        <v>9423.2899213891815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131</v>
      </c>
      <c r="D103" s="1">
        <v>56261</v>
      </c>
      <c r="E103" s="86">
        <f t="shared" si="20"/>
        <v>11777.475402972577</v>
      </c>
      <c r="F103" s="87">
        <f t="shared" si="14"/>
        <v>0.96986680570551342</v>
      </c>
      <c r="G103" s="189">
        <f t="shared" si="21"/>
        <v>227.49234858505605</v>
      </c>
      <c r="H103" s="189">
        <f t="shared" si="15"/>
        <v>1086.7309491908127</v>
      </c>
      <c r="I103" s="189">
        <f t="shared" si="16"/>
        <v>0</v>
      </c>
      <c r="J103" s="88">
        <f t="shared" si="17"/>
        <v>0</v>
      </c>
      <c r="K103" s="189">
        <f t="shared" si="22"/>
        <v>-103.22980023684718</v>
      </c>
      <c r="L103" s="88">
        <f t="shared" si="18"/>
        <v>-493.12875573141901</v>
      </c>
      <c r="M103" s="89">
        <f t="shared" si="23"/>
        <v>593.60219345939367</v>
      </c>
      <c r="N103" s="89">
        <f t="shared" si="24"/>
        <v>56854.602193459395</v>
      </c>
      <c r="O103" s="89">
        <f t="shared" si="25"/>
        <v>11901.737951320787</v>
      </c>
      <c r="P103" s="90">
        <f t="shared" si="19"/>
        <v>0.9800997390559737</v>
      </c>
      <c r="Q103" s="227">
        <f>SUMIFS([1]april25!$Q$7:$Q$363,[1]april25!$B$7:$B$363,B103)</f>
        <v>287.34882478858583</v>
      </c>
      <c r="R103" s="90">
        <f t="shared" si="26"/>
        <v>8.2616487455197136E-3</v>
      </c>
      <c r="S103" s="90">
        <f t="shared" si="26"/>
        <v>1.03723074198877E-2</v>
      </c>
      <c r="T103" s="92">
        <v>4777</v>
      </c>
      <c r="U103" s="1">
        <f>SUMIFS([1]april25!$U$7:$U$363,[1]april25!$B$7:$B$363,B103)</f>
        <v>55800</v>
      </c>
      <c r="V103" s="1">
        <f>SUMIFS([1]april25!$V$7:$V$363,[1]april25!$B$7:$B$363,B103)</f>
        <v>11656.569876749529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132</v>
      </c>
      <c r="D104" s="1">
        <v>83107</v>
      </c>
      <c r="E104" s="86">
        <f t="shared" si="20"/>
        <v>10586.878980891721</v>
      </c>
      <c r="F104" s="87">
        <f t="shared" si="14"/>
        <v>0.87182202876829917</v>
      </c>
      <c r="G104" s="189">
        <f t="shared" si="21"/>
        <v>965.662130275187</v>
      </c>
      <c r="H104" s="189">
        <f t="shared" si="15"/>
        <v>7580.4477226602185</v>
      </c>
      <c r="I104" s="189">
        <f t="shared" si="16"/>
        <v>120.0778986311835</v>
      </c>
      <c r="J104" s="88">
        <f t="shared" si="17"/>
        <v>942.61150425479047</v>
      </c>
      <c r="K104" s="189">
        <f t="shared" si="22"/>
        <v>16.848098394336319</v>
      </c>
      <c r="L104" s="88">
        <f t="shared" si="18"/>
        <v>132.25757239554011</v>
      </c>
      <c r="M104" s="89">
        <f t="shared" si="23"/>
        <v>7712.7052950557581</v>
      </c>
      <c r="N104" s="89">
        <f t="shared" si="24"/>
        <v>90819.705295055755</v>
      </c>
      <c r="O104" s="89">
        <f t="shared" si="25"/>
        <v>11569.389209561243</v>
      </c>
      <c r="P104" s="90">
        <f t="shared" si="19"/>
        <v>0.9527310542129368</v>
      </c>
      <c r="Q104" s="227">
        <f>SUMIFS([1]april25!$Q$7:$Q$363,[1]april25!$B$7:$B$363,B104)</f>
        <v>956.86025209760828</v>
      </c>
      <c r="R104" s="90">
        <f t="shared" si="26"/>
        <v>0.10480836978051926</v>
      </c>
      <c r="S104" s="90">
        <f t="shared" si="26"/>
        <v>0.10945278713118912</v>
      </c>
      <c r="T104" s="92">
        <v>7850</v>
      </c>
      <c r="U104" s="1">
        <f>SUMIFS([1]april25!$U$7:$U$363,[1]april25!$B$7:$B$363,B104)</f>
        <v>75223</v>
      </c>
      <c r="V104" s="1">
        <f>SUMIFS([1]april25!$V$7:$V$363,[1]april25!$B$7:$B$363,B104)</f>
        <v>9542.4330838513251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133</v>
      </c>
      <c r="D105" s="1">
        <v>61417</v>
      </c>
      <c r="E105" s="86">
        <f t="shared" si="20"/>
        <v>9967.0561506004542</v>
      </c>
      <c r="F105" s="87">
        <f t="shared" si="14"/>
        <v>0.82078005517468722</v>
      </c>
      <c r="G105" s="189">
        <f t="shared" si="21"/>
        <v>1349.9522850557723</v>
      </c>
      <c r="H105" s="189">
        <f t="shared" si="15"/>
        <v>8318.4059805136694</v>
      </c>
      <c r="I105" s="189">
        <f t="shared" si="16"/>
        <v>337.01588923312681</v>
      </c>
      <c r="J105" s="88">
        <f t="shared" si="17"/>
        <v>2076.6919094545274</v>
      </c>
      <c r="K105" s="189">
        <f t="shared" si="22"/>
        <v>233.78608899627963</v>
      </c>
      <c r="L105" s="88">
        <f t="shared" si="18"/>
        <v>1440.5898803950752</v>
      </c>
      <c r="M105" s="89">
        <f t="shared" si="23"/>
        <v>9758.9958609087444</v>
      </c>
      <c r="N105" s="89">
        <f t="shared" si="24"/>
        <v>71175.995860908748</v>
      </c>
      <c r="O105" s="89">
        <f t="shared" si="25"/>
        <v>11550.794524652507</v>
      </c>
      <c r="P105" s="90">
        <f t="shared" si="19"/>
        <v>0.95119979500512852</v>
      </c>
      <c r="Q105" s="227">
        <f>SUMIFS([1]april25!$Q$7:$Q$363,[1]april25!$B$7:$B$363,B105)</f>
        <v>581.75913546821357</v>
      </c>
      <c r="R105" s="90">
        <f t="shared" si="26"/>
        <v>0.10151191778610757</v>
      </c>
      <c r="S105" s="90">
        <f t="shared" si="26"/>
        <v>9.8473017655895875E-2</v>
      </c>
      <c r="T105" s="92">
        <v>6162</v>
      </c>
      <c r="U105" s="1">
        <f>SUMIFS([1]april25!$U$7:$U$363,[1]april25!$B$7:$B$363,B105)</f>
        <v>55757</v>
      </c>
      <c r="V105" s="1">
        <f>SUMIFS([1]april25!$V$7:$V$363,[1]april25!$B$7:$B$363,B105)</f>
        <v>9073.5557363710341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134</v>
      </c>
      <c r="D106" s="1">
        <v>39813</v>
      </c>
      <c r="E106" s="86">
        <f t="shared" si="20"/>
        <v>10063.953488372093</v>
      </c>
      <c r="F106" s="87">
        <f t="shared" si="14"/>
        <v>0.82875948270482058</v>
      </c>
      <c r="G106" s="189">
        <f t="shared" si="21"/>
        <v>1289.875935637356</v>
      </c>
      <c r="H106" s="189">
        <f t="shared" si="15"/>
        <v>5102.7492013813799</v>
      </c>
      <c r="I106" s="189">
        <f t="shared" si="16"/>
        <v>303.10182101305304</v>
      </c>
      <c r="J106" s="88">
        <f t="shared" si="17"/>
        <v>1199.0708039276378</v>
      </c>
      <c r="K106" s="189">
        <f t="shared" si="22"/>
        <v>199.87202077620586</v>
      </c>
      <c r="L106" s="88">
        <f t="shared" si="18"/>
        <v>790.69371419067045</v>
      </c>
      <c r="M106" s="89">
        <f t="shared" si="23"/>
        <v>5893.44291557205</v>
      </c>
      <c r="N106" s="89">
        <f t="shared" si="24"/>
        <v>45706.44291557205</v>
      </c>
      <c r="O106" s="89">
        <f t="shared" si="25"/>
        <v>11553.701444785655</v>
      </c>
      <c r="P106" s="90">
        <f t="shared" si="19"/>
        <v>0.95143917783103249</v>
      </c>
      <c r="Q106" s="227">
        <f>SUMIFS([1]april25!$Q$7:$Q$363,[1]april25!$B$7:$B$363,B106)</f>
        <v>654.24306717173931</v>
      </c>
      <c r="R106" s="90">
        <f t="shared" si="26"/>
        <v>8.4556920646163061E-2</v>
      </c>
      <c r="S106" s="90">
        <f t="shared" si="26"/>
        <v>7.4413188071869016E-2</v>
      </c>
      <c r="T106" s="92">
        <v>3956</v>
      </c>
      <c r="U106" s="1">
        <f>SUMIFS([1]april25!$U$7:$U$363,[1]april25!$B$7:$B$363,B106)</f>
        <v>36709</v>
      </c>
      <c r="V106" s="1">
        <f>SUMIFS([1]april25!$V$7:$V$363,[1]april25!$B$7:$B$363,B106)</f>
        <v>9366.9303393722876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135</v>
      </c>
      <c r="D107" s="1">
        <v>496577</v>
      </c>
      <c r="E107" s="86">
        <f t="shared" si="20"/>
        <v>10465.489262155155</v>
      </c>
      <c r="F107" s="87">
        <f t="shared" si="14"/>
        <v>0.86182567091330353</v>
      </c>
      <c r="G107" s="189">
        <f t="shared" si="21"/>
        <v>1040.9237558918576</v>
      </c>
      <c r="H107" s="189">
        <f t="shared" si="15"/>
        <v>49390.791293312752</v>
      </c>
      <c r="I107" s="189">
        <f t="shared" si="16"/>
        <v>162.56430018898143</v>
      </c>
      <c r="J107" s="88">
        <f t="shared" si="17"/>
        <v>7713.5134796669799</v>
      </c>
      <c r="K107" s="189">
        <f t="shared" si="22"/>
        <v>59.334499952134252</v>
      </c>
      <c r="L107" s="88">
        <f t="shared" si="18"/>
        <v>2815.3626882288181</v>
      </c>
      <c r="M107" s="89">
        <f t="shared" si="23"/>
        <v>52206.153981541567</v>
      </c>
      <c r="N107" s="89">
        <f t="shared" si="24"/>
        <v>548783.15398154152</v>
      </c>
      <c r="O107" s="89">
        <f t="shared" si="25"/>
        <v>11565.747517999147</v>
      </c>
      <c r="P107" s="90">
        <f t="shared" si="19"/>
        <v>0.95243116347728696</v>
      </c>
      <c r="Q107" s="227">
        <f>SUMIFS([1]april25!$Q$7:$Q$363,[1]april25!$B$7:$B$363,B107)</f>
        <v>-12704.22053735279</v>
      </c>
      <c r="R107" s="90">
        <f t="shared" si="26"/>
        <v>9.8300938663929999E-2</v>
      </c>
      <c r="S107" s="90">
        <f t="shared" si="26"/>
        <v>8.8046827600933616E-2</v>
      </c>
      <c r="T107" s="92">
        <v>47449</v>
      </c>
      <c r="U107" s="1">
        <f>SUMIFS([1]april25!$U$7:$U$363,[1]april25!$B$7:$B$363,B107)</f>
        <v>452132</v>
      </c>
      <c r="V107" s="1">
        <f>SUMIFS([1]april25!$V$7:$V$363,[1]april25!$B$7:$B$363,B107)</f>
        <v>9618.6018806109842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136</v>
      </c>
      <c r="D108" s="1">
        <v>82492</v>
      </c>
      <c r="E108" s="86">
        <f t="shared" si="20"/>
        <v>9674.2113287205357</v>
      </c>
      <c r="F108" s="87">
        <f t="shared" si="14"/>
        <v>0.79666449031497277</v>
      </c>
      <c r="G108" s="189">
        <f t="shared" si="21"/>
        <v>1531.5160746213219</v>
      </c>
      <c r="H108" s="189">
        <f t="shared" si="15"/>
        <v>13059.237568296012</v>
      </c>
      <c r="I108" s="189">
        <f t="shared" si="16"/>
        <v>439.51157689109829</v>
      </c>
      <c r="J108" s="88">
        <f t="shared" si="17"/>
        <v>3747.715216150395</v>
      </c>
      <c r="K108" s="189">
        <f t="shared" si="22"/>
        <v>336.28177665425108</v>
      </c>
      <c r="L108" s="88">
        <f t="shared" si="18"/>
        <v>2867.4747095307989</v>
      </c>
      <c r="M108" s="89">
        <f t="shared" si="23"/>
        <v>15926.712277826811</v>
      </c>
      <c r="N108" s="89">
        <f t="shared" si="24"/>
        <v>98418.712277826809</v>
      </c>
      <c r="O108" s="89">
        <f t="shared" si="25"/>
        <v>11542.009179996106</v>
      </c>
      <c r="P108" s="90">
        <f t="shared" si="19"/>
        <v>0.95047632805933691</v>
      </c>
      <c r="Q108" s="227">
        <f>SUMIFS([1]april25!$Q$7:$Q$363,[1]april25!$B$7:$B$363,B108)</f>
        <v>1437.9977082339319</v>
      </c>
      <c r="R108" s="90">
        <f t="shared" si="26"/>
        <v>9.5496739751132126E-2</v>
      </c>
      <c r="S108" s="90">
        <f t="shared" si="26"/>
        <v>8.175003503043661E-2</v>
      </c>
      <c r="T108" s="92">
        <v>8527</v>
      </c>
      <c r="U108" s="1">
        <f>SUMIFS([1]april25!$U$7:$U$363,[1]april25!$B$7:$B$363,B108)</f>
        <v>75301</v>
      </c>
      <c r="V108" s="1">
        <f>SUMIFS([1]april25!$V$7:$V$363,[1]april25!$B$7:$B$363,B108)</f>
        <v>8943.1116389548697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137</v>
      </c>
      <c r="D109" s="1">
        <v>35714</v>
      </c>
      <c r="E109" s="86">
        <f t="shared" si="20"/>
        <v>9771.2722298221615</v>
      </c>
      <c r="F109" s="87">
        <f t="shared" si="14"/>
        <v>0.80465738717014879</v>
      </c>
      <c r="G109" s="189">
        <f t="shared" si="21"/>
        <v>1471.3383159383138</v>
      </c>
      <c r="H109" s="189">
        <f t="shared" si="15"/>
        <v>5377.7415447545372</v>
      </c>
      <c r="I109" s="189">
        <f t="shared" si="16"/>
        <v>405.54026150552926</v>
      </c>
      <c r="J109" s="88">
        <f t="shared" si="17"/>
        <v>1482.2496558027094</v>
      </c>
      <c r="K109" s="189">
        <f t="shared" si="22"/>
        <v>302.31046126868205</v>
      </c>
      <c r="L109" s="88">
        <f t="shared" si="18"/>
        <v>1104.9447359370329</v>
      </c>
      <c r="M109" s="89">
        <f t="shared" si="23"/>
        <v>6482.6862806915706</v>
      </c>
      <c r="N109" s="89">
        <f t="shared" si="24"/>
        <v>42196.686280691574</v>
      </c>
      <c r="O109" s="89">
        <f t="shared" si="25"/>
        <v>11544.921007029157</v>
      </c>
      <c r="P109" s="90">
        <f t="shared" si="19"/>
        <v>0.95071611496499242</v>
      </c>
      <c r="Q109" s="227">
        <f>SUMIFS([1]april25!$Q$7:$Q$363,[1]april25!$B$7:$B$363,B109)</f>
        <v>596.21870336519896</v>
      </c>
      <c r="R109" s="90">
        <f t="shared" si="26"/>
        <v>0.13457017599593366</v>
      </c>
      <c r="S109" s="90">
        <f t="shared" si="26"/>
        <v>0.13550142374640925</v>
      </c>
      <c r="T109" s="92">
        <v>3655</v>
      </c>
      <c r="U109" s="1">
        <f>SUMIFS([1]april25!$U$7:$U$363,[1]april25!$B$7:$B$363,B109)</f>
        <v>31478</v>
      </c>
      <c r="V109" s="1">
        <f>SUMIFS([1]april25!$V$7:$V$363,[1]april25!$B$7:$B$363,B109)</f>
        <v>8605.2487698195728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138</v>
      </c>
      <c r="D110" s="1">
        <v>13243</v>
      </c>
      <c r="E110" s="86">
        <f t="shared" si="20"/>
        <v>9838.7815750371483</v>
      </c>
      <c r="F110" s="87">
        <f t="shared" si="14"/>
        <v>0.81021673420834384</v>
      </c>
      <c r="G110" s="189">
        <f t="shared" si="21"/>
        <v>1429.4825219050219</v>
      </c>
      <c r="H110" s="189">
        <f t="shared" si="15"/>
        <v>1924.0834744841595</v>
      </c>
      <c r="I110" s="189">
        <f t="shared" si="16"/>
        <v>381.91199068028391</v>
      </c>
      <c r="J110" s="88">
        <f t="shared" si="17"/>
        <v>514.05353945566208</v>
      </c>
      <c r="K110" s="189">
        <f t="shared" si="22"/>
        <v>278.68219044343675</v>
      </c>
      <c r="L110" s="88">
        <f t="shared" si="18"/>
        <v>375.10622833686591</v>
      </c>
      <c r="M110" s="89">
        <f t="shared" si="23"/>
        <v>2299.1897028210255</v>
      </c>
      <c r="N110" s="89">
        <f t="shared" si="24"/>
        <v>15542.189702821026</v>
      </c>
      <c r="O110" s="89">
        <f t="shared" si="25"/>
        <v>11546.946287385606</v>
      </c>
      <c r="P110" s="90">
        <f t="shared" si="19"/>
        <v>0.95088289537613813</v>
      </c>
      <c r="Q110" s="227">
        <f>SUMIFS([1]april25!$Q$7:$Q$363,[1]april25!$B$7:$B$363,B110)</f>
        <v>239.24931456348622</v>
      </c>
      <c r="R110" s="90">
        <f t="shared" si="26"/>
        <v>9.582126603227141E-2</v>
      </c>
      <c r="S110" s="90">
        <f t="shared" si="26"/>
        <v>9.6635397730661141E-2</v>
      </c>
      <c r="T110" s="92">
        <v>1346</v>
      </c>
      <c r="U110" s="1">
        <f>SUMIFS([1]april25!$U$7:$U$363,[1]april25!$B$7:$B$363,B110)</f>
        <v>12085</v>
      </c>
      <c r="V110" s="1">
        <f>SUMIFS([1]april25!$V$7:$V$363,[1]april25!$B$7:$B$363,B110)</f>
        <v>8971.7891610987372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139</v>
      </c>
      <c r="D111" s="1">
        <v>2348490</v>
      </c>
      <c r="E111" s="86">
        <f t="shared" si="20"/>
        <v>17743.468471871744</v>
      </c>
      <c r="F111" s="87">
        <f t="shared" si="14"/>
        <v>1.4611621336612868</v>
      </c>
      <c r="G111" s="189">
        <f t="shared" si="21"/>
        <v>-3471.423354132427</v>
      </c>
      <c r="H111" s="189">
        <f t="shared" si="15"/>
        <v>-459470.65230625973</v>
      </c>
      <c r="I111" s="189">
        <f t="shared" si="16"/>
        <v>0</v>
      </c>
      <c r="J111" s="88">
        <f t="shared" si="17"/>
        <v>0</v>
      </c>
      <c r="K111" s="189">
        <f t="shared" si="22"/>
        <v>-103.22980023684718</v>
      </c>
      <c r="L111" s="88">
        <f t="shared" si="18"/>
        <v>-13663.289899748619</v>
      </c>
      <c r="M111" s="89">
        <f t="shared" si="23"/>
        <v>-473133.94220600836</v>
      </c>
      <c r="N111" s="89">
        <f t="shared" si="24"/>
        <v>1875356.0577939916</v>
      </c>
      <c r="O111" s="89">
        <f t="shared" si="25"/>
        <v>14168.815317502467</v>
      </c>
      <c r="P111" s="90">
        <f t="shared" si="19"/>
        <v>1.1667919636791673</v>
      </c>
      <c r="Q111" s="227">
        <f>SUMIFS([1]april25!$Q$7:$Q$363,[1]april25!$B$7:$B$363,B111)</f>
        <v>-294.95328629540745</v>
      </c>
      <c r="R111" s="90">
        <f t="shared" si="26"/>
        <v>4.9307499849163463E-3</v>
      </c>
      <c r="S111" s="90">
        <f t="shared" si="26"/>
        <v>-5.9797011228997811E-3</v>
      </c>
      <c r="T111" s="92">
        <v>132358</v>
      </c>
      <c r="U111" s="1">
        <f>SUMIFS([1]april25!$U$7:$U$363,[1]april25!$B$7:$B$363,B111)</f>
        <v>2336967</v>
      </c>
      <c r="V111" s="1">
        <f>SUMIFS([1]april25!$V$7:$V$363,[1]april25!$B$7:$B$363,B111)</f>
        <v>17850.207376967792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140</v>
      </c>
      <c r="D112" s="1">
        <v>1457874</v>
      </c>
      <c r="E112" s="86">
        <f t="shared" si="20"/>
        <v>14507.363770250367</v>
      </c>
      <c r="F112" s="87">
        <f t="shared" si="14"/>
        <v>1.1946711903562426</v>
      </c>
      <c r="G112" s="189">
        <f t="shared" si="21"/>
        <v>-1465.0384391271739</v>
      </c>
      <c r="H112" s="189">
        <f t="shared" si="15"/>
        <v>-147224.64282476794</v>
      </c>
      <c r="I112" s="189">
        <f t="shared" si="16"/>
        <v>0</v>
      </c>
      <c r="J112" s="88">
        <f t="shared" si="17"/>
        <v>0</v>
      </c>
      <c r="K112" s="189">
        <f t="shared" si="22"/>
        <v>-103.22980023684718</v>
      </c>
      <c r="L112" s="88">
        <f t="shared" si="18"/>
        <v>-10373.769085401247</v>
      </c>
      <c r="M112" s="89">
        <f t="shared" si="23"/>
        <v>-157598.41191016918</v>
      </c>
      <c r="N112" s="89">
        <f t="shared" si="24"/>
        <v>1300275.5880898307</v>
      </c>
      <c r="O112" s="89">
        <f t="shared" si="25"/>
        <v>12939.095530886347</v>
      </c>
      <c r="P112" s="90">
        <f t="shared" si="19"/>
        <v>1.0655254052232508</v>
      </c>
      <c r="Q112" s="227">
        <f>SUMIFS([1]april25!$Q$7:$Q$363,[1]april25!$B$7:$B$363,B112)</f>
        <v>161.17246402651654</v>
      </c>
      <c r="R112" s="90">
        <f t="shared" si="26"/>
        <v>1.7108149289218558E-2</v>
      </c>
      <c r="S112" s="90">
        <f t="shared" si="26"/>
        <v>1.3475472688499171E-4</v>
      </c>
      <c r="T112" s="92">
        <v>100492</v>
      </c>
      <c r="U112" s="1">
        <f>SUMIFS([1]april25!$U$7:$U$363,[1]april25!$B$7:$B$363,B112)</f>
        <v>1433352</v>
      </c>
      <c r="V112" s="1">
        <f>SUMIFS([1]april25!$V$7:$V$363,[1]april25!$B$7:$B$363,B112)</f>
        <v>14505.409097809037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141</v>
      </c>
      <c r="D113" s="1">
        <v>1129141</v>
      </c>
      <c r="E113" s="86">
        <f t="shared" si="20"/>
        <v>11791.117562289843</v>
      </c>
      <c r="F113" s="87">
        <f t="shared" si="14"/>
        <v>0.97099022791844558</v>
      </c>
      <c r="G113" s="189">
        <f t="shared" si="21"/>
        <v>219.03420980835151</v>
      </c>
      <c r="H113" s="189">
        <f t="shared" si="15"/>
        <v>20975.153999667356</v>
      </c>
      <c r="I113" s="189">
        <f t="shared" si="16"/>
        <v>0</v>
      </c>
      <c r="J113" s="88">
        <f t="shared" si="17"/>
        <v>0</v>
      </c>
      <c r="K113" s="189">
        <f t="shared" si="22"/>
        <v>-103.22980023684718</v>
      </c>
      <c r="L113" s="88">
        <f t="shared" si="18"/>
        <v>-9885.4921302809598</v>
      </c>
      <c r="M113" s="89">
        <f t="shared" si="23"/>
        <v>11089.661869386397</v>
      </c>
      <c r="N113" s="89">
        <f t="shared" si="24"/>
        <v>1140230.6618693864</v>
      </c>
      <c r="O113" s="89">
        <f t="shared" si="25"/>
        <v>11906.921971861349</v>
      </c>
      <c r="P113" s="90">
        <f t="shared" si="19"/>
        <v>0.98052663949688801</v>
      </c>
      <c r="Q113" s="227">
        <f>SUMIFS([1]april25!$Q$7:$Q$363,[1]april25!$B$7:$B$363,B113)</f>
        <v>5679.6776720546295</v>
      </c>
      <c r="R113" s="90">
        <f t="shared" si="26"/>
        <v>8.5898355680106786E-2</v>
      </c>
      <c r="S113" s="90">
        <f t="shared" si="26"/>
        <v>6.8197312121945297E-2</v>
      </c>
      <c r="T113" s="92">
        <v>95762</v>
      </c>
      <c r="U113" s="1">
        <f>SUMIFS([1]april25!$U$7:$U$363,[1]april25!$B$7:$B$363,B113)</f>
        <v>1039822</v>
      </c>
      <c r="V113" s="1">
        <f>SUMIFS([1]april25!$V$7:$V$363,[1]april25!$B$7:$B$363,B113)</f>
        <v>11038.332926402056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142</v>
      </c>
      <c r="D114" s="1">
        <v>833078</v>
      </c>
      <c r="E114" s="86">
        <f t="shared" si="20"/>
        <v>12882.383868373849</v>
      </c>
      <c r="F114" s="87">
        <f t="shared" si="14"/>
        <v>1.0608552397518491</v>
      </c>
      <c r="G114" s="189">
        <f t="shared" si="21"/>
        <v>-457.55089996373215</v>
      </c>
      <c r="H114" s="189">
        <f t="shared" si="15"/>
        <v>-29588.901598854631</v>
      </c>
      <c r="I114" s="189">
        <f t="shared" si="16"/>
        <v>0</v>
      </c>
      <c r="J114" s="88">
        <f t="shared" si="17"/>
        <v>0</v>
      </c>
      <c r="K114" s="189">
        <f t="shared" si="22"/>
        <v>-103.22980023684718</v>
      </c>
      <c r="L114" s="88">
        <f t="shared" si="18"/>
        <v>-6675.6647217164336</v>
      </c>
      <c r="M114" s="89">
        <f t="shared" si="23"/>
        <v>-36264.566320571066</v>
      </c>
      <c r="N114" s="89">
        <f t="shared" si="24"/>
        <v>796813.43367942888</v>
      </c>
      <c r="O114" s="89">
        <f t="shared" si="25"/>
        <v>12321.603168173267</v>
      </c>
      <c r="P114" s="90">
        <f t="shared" si="19"/>
        <v>1.0146753439935809</v>
      </c>
      <c r="Q114" s="227">
        <f>SUMIFS([1]april25!$Q$7:$Q$363,[1]april25!$B$7:$B$363,B114)</f>
        <v>3954.9956209813681</v>
      </c>
      <c r="R114" s="93">
        <f t="shared" si="26"/>
        <v>7.0509517390617144E-2</v>
      </c>
      <c r="S114" s="94">
        <f t="shared" si="26"/>
        <v>5.2167763427779332E-2</v>
      </c>
      <c r="T114" s="92">
        <v>64668</v>
      </c>
      <c r="U114" s="1">
        <f>SUMIFS([1]april25!$U$7:$U$363,[1]april25!$B$7:$B$363,B114)</f>
        <v>778207</v>
      </c>
      <c r="V114" s="1">
        <f>SUMIFS([1]april25!$V$7:$V$363,[1]april25!$B$7:$B$363,B114)</f>
        <v>12243.6595342983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143</v>
      </c>
      <c r="D115" s="1">
        <v>470714</v>
      </c>
      <c r="E115" s="86">
        <f t="shared" si="20"/>
        <v>10444.991789819376</v>
      </c>
      <c r="F115" s="87">
        <f t="shared" si="14"/>
        <v>0.86013771850082621</v>
      </c>
      <c r="G115" s="189">
        <f t="shared" si="21"/>
        <v>1053.6321887400406</v>
      </c>
      <c r="H115" s="189">
        <f t="shared" si="15"/>
        <v>47482.98821775867</v>
      </c>
      <c r="I115" s="189">
        <f t="shared" si="16"/>
        <v>169.73841550650411</v>
      </c>
      <c r="J115" s="88">
        <f t="shared" si="17"/>
        <v>7649.4314332161148</v>
      </c>
      <c r="K115" s="189">
        <f t="shared" si="22"/>
        <v>66.508615269656929</v>
      </c>
      <c r="L115" s="88">
        <f t="shared" si="18"/>
        <v>2997.2772557423591</v>
      </c>
      <c r="M115" s="89">
        <f t="shared" si="23"/>
        <v>50480.265473501029</v>
      </c>
      <c r="N115" s="89">
        <f t="shared" si="24"/>
        <v>521194.26547350106</v>
      </c>
      <c r="O115" s="89">
        <f t="shared" si="25"/>
        <v>11565.132593829076</v>
      </c>
      <c r="P115" s="90">
        <f t="shared" si="19"/>
        <v>0.95238052490491287</v>
      </c>
      <c r="Q115" s="227">
        <f>SUMIFS([1]april25!$Q$7:$Q$363,[1]april25!$B$7:$B$363,B115)</f>
        <v>6026.3907950357825</v>
      </c>
      <c r="R115" s="93">
        <f t="shared" si="26"/>
        <v>9.8320951243186738E-2</v>
      </c>
      <c r="S115" s="94">
        <f t="shared" si="26"/>
        <v>6.7807974032951301E-2</v>
      </c>
      <c r="T115" s="92">
        <v>45066</v>
      </c>
      <c r="U115" s="1">
        <f>SUMIFS([1]april25!$U$7:$U$363,[1]april25!$B$7:$B$363,B115)</f>
        <v>428576</v>
      </c>
      <c r="V115" s="1">
        <f>SUMIFS([1]april25!$V$7:$V$363,[1]april25!$B$7:$B$363,B115)</f>
        <v>9781.7136075227099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144</v>
      </c>
      <c r="D116" s="1">
        <v>246467</v>
      </c>
      <c r="E116" s="86">
        <f t="shared" si="20"/>
        <v>11907.768866557155</v>
      </c>
      <c r="F116" s="87">
        <f t="shared" si="14"/>
        <v>0.98059638067870225</v>
      </c>
      <c r="G116" s="189">
        <f t="shared" si="21"/>
        <v>146.7104011626179</v>
      </c>
      <c r="H116" s="189">
        <f t="shared" si="15"/>
        <v>3036.6118832638654</v>
      </c>
      <c r="I116" s="189">
        <f t="shared" si="16"/>
        <v>0</v>
      </c>
      <c r="J116" s="88">
        <f t="shared" si="17"/>
        <v>0</v>
      </c>
      <c r="K116" s="189">
        <f t="shared" si="22"/>
        <v>-103.22980023684718</v>
      </c>
      <c r="L116" s="88">
        <f t="shared" si="18"/>
        <v>-2136.6504053022627</v>
      </c>
      <c r="M116" s="89">
        <f t="shared" si="23"/>
        <v>899.96147796160267</v>
      </c>
      <c r="N116" s="89">
        <f t="shared" si="24"/>
        <v>247366.96147796159</v>
      </c>
      <c r="O116" s="89">
        <f t="shared" si="25"/>
        <v>11951.249467482927</v>
      </c>
      <c r="P116" s="90">
        <f t="shared" si="19"/>
        <v>0.98417697754578548</v>
      </c>
      <c r="Q116" s="227">
        <f>SUMIFS([1]april25!$Q$7:$Q$363,[1]april25!$B$7:$B$363,B116)</f>
        <v>1638.645345504327</v>
      </c>
      <c r="R116" s="93">
        <f t="shared" si="26"/>
        <v>4.6240247225924763E-2</v>
      </c>
      <c r="S116" s="93">
        <f t="shared" si="26"/>
        <v>3.7293270524843006E-2</v>
      </c>
      <c r="T116" s="92">
        <v>20698</v>
      </c>
      <c r="U116" s="1">
        <f>SUMIFS([1]april25!$U$7:$U$363,[1]april25!$B$7:$B$363,B116)</f>
        <v>235574</v>
      </c>
      <c r="V116" s="1">
        <f>SUMIFS([1]april25!$V$7:$V$363,[1]april25!$B$7:$B$363,B116)</f>
        <v>11479.654987573706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145</v>
      </c>
      <c r="D117" s="1">
        <v>224058</v>
      </c>
      <c r="E117" s="86">
        <f t="shared" si="20"/>
        <v>13714.757911489258</v>
      </c>
      <c r="F117" s="87">
        <f t="shared" si="14"/>
        <v>1.1294006560424039</v>
      </c>
      <c r="G117" s="189">
        <f t="shared" si="21"/>
        <v>-973.62280669528582</v>
      </c>
      <c r="H117" s="189">
        <f t="shared" si="15"/>
        <v>-15906.075792980886</v>
      </c>
      <c r="I117" s="189">
        <f t="shared" si="16"/>
        <v>0</v>
      </c>
      <c r="J117" s="88">
        <f t="shared" si="17"/>
        <v>0</v>
      </c>
      <c r="K117" s="189">
        <f t="shared" si="22"/>
        <v>-103.22980023684718</v>
      </c>
      <c r="L117" s="88">
        <f t="shared" si="18"/>
        <v>-1686.4652464693725</v>
      </c>
      <c r="M117" s="89">
        <f t="shared" si="23"/>
        <v>-17592.541039450258</v>
      </c>
      <c r="N117" s="89">
        <f t="shared" si="24"/>
        <v>206465.45896054973</v>
      </c>
      <c r="O117" s="89">
        <f t="shared" si="25"/>
        <v>12637.905304557124</v>
      </c>
      <c r="P117" s="90">
        <f t="shared" si="19"/>
        <v>1.0407226021839919</v>
      </c>
      <c r="Q117" s="227">
        <f>SUMIFS([1]april25!$Q$7:$Q$363,[1]april25!$B$7:$B$363,B117)</f>
        <v>-89.955869673216512</v>
      </c>
      <c r="R117" s="93">
        <f t="shared" si="26"/>
        <v>2.2558930242110309E-2</v>
      </c>
      <c r="S117" s="93">
        <f t="shared" si="26"/>
        <v>1.6737911663882069E-2</v>
      </c>
      <c r="T117" s="92">
        <v>16337</v>
      </c>
      <c r="U117" s="1">
        <f>SUMIFS([1]april25!$U$7:$U$363,[1]april25!$B$7:$B$363,B117)</f>
        <v>219115</v>
      </c>
      <c r="V117" s="1">
        <f>SUMIFS([1]april25!$V$7:$V$363,[1]april25!$B$7:$B$363,B117)</f>
        <v>13488.980546663382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146</v>
      </c>
      <c r="D118" s="1">
        <v>218800</v>
      </c>
      <c r="E118" s="86">
        <f t="shared" si="20"/>
        <v>11019.894233190633</v>
      </c>
      <c r="F118" s="87">
        <f t="shared" si="14"/>
        <v>0.90748052986463057</v>
      </c>
      <c r="G118" s="189">
        <f t="shared" si="21"/>
        <v>697.19267384986165</v>
      </c>
      <c r="H118" s="189">
        <f t="shared" si="15"/>
        <v>13842.760539289004</v>
      </c>
      <c r="I118" s="189">
        <f t="shared" si="16"/>
        <v>0</v>
      </c>
      <c r="J118" s="88">
        <f t="shared" si="17"/>
        <v>0</v>
      </c>
      <c r="K118" s="189">
        <f t="shared" si="22"/>
        <v>-103.22980023684718</v>
      </c>
      <c r="L118" s="88">
        <f t="shared" si="18"/>
        <v>-2049.6276837026007</v>
      </c>
      <c r="M118" s="89">
        <f t="shared" si="23"/>
        <v>11793.132855586402</v>
      </c>
      <c r="N118" s="89">
        <f t="shared" si="24"/>
        <v>230593.13285558642</v>
      </c>
      <c r="O118" s="89">
        <f t="shared" si="25"/>
        <v>11613.857106803647</v>
      </c>
      <c r="P118" s="90">
        <f t="shared" si="19"/>
        <v>0.95639295423643811</v>
      </c>
      <c r="Q118" s="227">
        <f>SUMIFS([1]april25!$Q$7:$Q$363,[1]april25!$B$7:$B$363,B118)</f>
        <v>1749.5379058357375</v>
      </c>
      <c r="R118" s="93">
        <f t="shared" si="26"/>
        <v>7.8470031545741323E-2</v>
      </c>
      <c r="S118" s="93">
        <f t="shared" si="26"/>
        <v>5.8807168215620077E-2</v>
      </c>
      <c r="T118" s="92">
        <v>19855</v>
      </c>
      <c r="U118" s="1">
        <f>SUMIFS([1]april25!$U$7:$U$363,[1]april25!$B$7:$B$363,B118)</f>
        <v>202880</v>
      </c>
      <c r="V118" s="1">
        <f>SUMIFS([1]april25!$V$7:$V$363,[1]april25!$B$7:$B$363,B118)</f>
        <v>10407.838711332273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147</v>
      </c>
      <c r="D119" s="1">
        <v>248504</v>
      </c>
      <c r="E119" s="86">
        <f t="shared" si="20"/>
        <v>11121.732903687791</v>
      </c>
      <c r="F119" s="87">
        <f t="shared" si="14"/>
        <v>0.91586687266501077</v>
      </c>
      <c r="G119" s="189">
        <f t="shared" si="21"/>
        <v>634.05269814162364</v>
      </c>
      <c r="H119" s="189">
        <f t="shared" si="15"/>
        <v>14167.273487276439</v>
      </c>
      <c r="I119" s="189">
        <f t="shared" si="16"/>
        <v>0</v>
      </c>
      <c r="J119" s="88">
        <f t="shared" si="17"/>
        <v>0</v>
      </c>
      <c r="K119" s="189">
        <f t="shared" si="22"/>
        <v>-103.22980023684718</v>
      </c>
      <c r="L119" s="88">
        <f t="shared" si="18"/>
        <v>-2306.5666564921135</v>
      </c>
      <c r="M119" s="89">
        <f t="shared" si="23"/>
        <v>11860.706830784326</v>
      </c>
      <c r="N119" s="89">
        <f t="shared" si="24"/>
        <v>260364.70683078433</v>
      </c>
      <c r="O119" s="89">
        <f t="shared" si="25"/>
        <v>11652.555801592567</v>
      </c>
      <c r="P119" s="90">
        <f t="shared" si="19"/>
        <v>0.95957976450058258</v>
      </c>
      <c r="Q119" s="227">
        <f>SUMIFS([1]april25!$Q$7:$Q$363,[1]april25!$B$7:$B$363,B119)</f>
        <v>1838.9848777634834</v>
      </c>
      <c r="R119" s="93">
        <f t="shared" si="26"/>
        <v>9.0829280283742736E-2</v>
      </c>
      <c r="S119" s="93">
        <f t="shared" si="26"/>
        <v>7.4279373104357338E-2</v>
      </c>
      <c r="T119" s="92">
        <v>22344</v>
      </c>
      <c r="U119" s="1">
        <f>SUMIFS([1]april25!$U$7:$U$363,[1]april25!$B$7:$B$363,B119)</f>
        <v>227812</v>
      </c>
      <c r="V119" s="1">
        <f>SUMIFS([1]april25!$V$7:$V$363,[1]april25!$B$7:$B$363,B119)</f>
        <v>10352.738014087707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148</v>
      </c>
      <c r="D120" s="1">
        <v>117613</v>
      </c>
      <c r="E120" s="86">
        <f t="shared" si="20"/>
        <v>10183.825439431985</v>
      </c>
      <c r="F120" s="87">
        <f t="shared" si="14"/>
        <v>0.83863085346045818</v>
      </c>
      <c r="G120" s="189">
        <f t="shared" si="21"/>
        <v>1215.5553259802234</v>
      </c>
      <c r="H120" s="189">
        <f t="shared" si="15"/>
        <v>14038.448459745601</v>
      </c>
      <c r="I120" s="189">
        <f t="shared" si="16"/>
        <v>261.14663814209115</v>
      </c>
      <c r="J120" s="88">
        <f t="shared" si="17"/>
        <v>3015.982523903011</v>
      </c>
      <c r="K120" s="189">
        <f t="shared" si="22"/>
        <v>157.91683790524397</v>
      </c>
      <c r="L120" s="88">
        <f t="shared" si="18"/>
        <v>1823.7815609676627</v>
      </c>
      <c r="M120" s="89">
        <f t="shared" si="23"/>
        <v>15862.230020713265</v>
      </c>
      <c r="N120" s="89">
        <f t="shared" si="24"/>
        <v>133475.23002071326</v>
      </c>
      <c r="O120" s="89">
        <f t="shared" si="25"/>
        <v>11557.297603317453</v>
      </c>
      <c r="P120" s="90">
        <f t="shared" si="19"/>
        <v>0.95173531895370167</v>
      </c>
      <c r="Q120" s="227">
        <f>SUMIFS([1]april25!$Q$7:$Q$363,[1]april25!$B$7:$B$363,B120)</f>
        <v>1651.1747428631006</v>
      </c>
      <c r="R120" s="93">
        <f t="shared" si="26"/>
        <v>9.9999064730034323E-2</v>
      </c>
      <c r="S120" s="93">
        <f t="shared" si="26"/>
        <v>9.3617565263681118E-2</v>
      </c>
      <c r="T120" s="92">
        <v>11549</v>
      </c>
      <c r="U120" s="1">
        <f>SUMIFS([1]april25!$U$7:$U$363,[1]april25!$B$7:$B$363,B120)</f>
        <v>106921</v>
      </c>
      <c r="V120" s="1">
        <f>SUMIFS([1]april25!$V$7:$V$363,[1]april25!$B$7:$B$363,B120)</f>
        <v>9312.0536491900366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149</v>
      </c>
      <c r="D121" s="1">
        <v>580191</v>
      </c>
      <c r="E121" s="86">
        <f t="shared" si="20"/>
        <v>11600.803791014336</v>
      </c>
      <c r="F121" s="87">
        <f t="shared" si="14"/>
        <v>0.95531802287336787</v>
      </c>
      <c r="G121" s="189">
        <f t="shared" si="21"/>
        <v>337.02874799916583</v>
      </c>
      <c r="H121" s="189">
        <f t="shared" si="15"/>
        <v>16855.81877368228</v>
      </c>
      <c r="I121" s="189">
        <f t="shared" si="16"/>
        <v>0</v>
      </c>
      <c r="J121" s="88">
        <f t="shared" si="17"/>
        <v>0</v>
      </c>
      <c r="K121" s="189">
        <f t="shared" si="22"/>
        <v>-103.22980023684718</v>
      </c>
      <c r="L121" s="88">
        <f t="shared" si="18"/>
        <v>-5162.8319992454381</v>
      </c>
      <c r="M121" s="89">
        <f t="shared" si="23"/>
        <v>11692.986774436842</v>
      </c>
      <c r="N121" s="89">
        <f t="shared" si="24"/>
        <v>591883.9867744369</v>
      </c>
      <c r="O121" s="89">
        <f t="shared" si="25"/>
        <v>11834.602738776655</v>
      </c>
      <c r="P121" s="90">
        <f t="shared" si="19"/>
        <v>0.97457120157975841</v>
      </c>
      <c r="Q121" s="227">
        <f>SUMIFS([1]april25!$Q$7:$Q$363,[1]april25!$B$7:$B$363,B121)</f>
        <v>4035.6928352840114</v>
      </c>
      <c r="R121" s="93">
        <f t="shared" si="26"/>
        <v>8.9920800114216159E-2</v>
      </c>
      <c r="S121" s="93">
        <f t="shared" si="26"/>
        <v>5.0149031569868614E-2</v>
      </c>
      <c r="T121" s="92">
        <v>50013</v>
      </c>
      <c r="U121" s="1">
        <f>SUMIFS([1]april25!$U$7:$U$363,[1]april25!$B$7:$B$363,B121)</f>
        <v>532324</v>
      </c>
      <c r="V121" s="1">
        <f>SUMIFS([1]april25!$V$7:$V$363,[1]april25!$B$7:$B$363,B121)</f>
        <v>11046.816634846851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150</v>
      </c>
      <c r="D122" s="1">
        <v>238538</v>
      </c>
      <c r="E122" s="86">
        <f t="shared" si="20"/>
        <v>11630.893753961676</v>
      </c>
      <c r="F122" s="87">
        <f t="shared" si="14"/>
        <v>0.95779591013265009</v>
      </c>
      <c r="G122" s="189">
        <f t="shared" si="21"/>
        <v>318.37297097181465</v>
      </c>
      <c r="H122" s="189">
        <f t="shared" si="15"/>
        <v>6529.5112616609467</v>
      </c>
      <c r="I122" s="189">
        <f t="shared" si="16"/>
        <v>0</v>
      </c>
      <c r="J122" s="88">
        <f t="shared" si="17"/>
        <v>0</v>
      </c>
      <c r="K122" s="189">
        <f t="shared" si="22"/>
        <v>-103.22980023684718</v>
      </c>
      <c r="L122" s="88">
        <f t="shared" si="18"/>
        <v>-2117.1399730574985</v>
      </c>
      <c r="M122" s="89">
        <f t="shared" si="23"/>
        <v>4412.3712886034482</v>
      </c>
      <c r="N122" s="89">
        <f t="shared" si="24"/>
        <v>242950.37128860346</v>
      </c>
      <c r="O122" s="89">
        <f t="shared" si="25"/>
        <v>11846.036924696644</v>
      </c>
      <c r="P122" s="90">
        <f t="shared" si="19"/>
        <v>0.97551279873828556</v>
      </c>
      <c r="Q122" s="227">
        <f>SUMIFS([1]april25!$Q$7:$Q$363,[1]april25!$B$7:$B$363,B122)</f>
        <v>1375.5008305608135</v>
      </c>
      <c r="R122" s="93">
        <f t="shared" si="26"/>
        <v>0.10075494683992912</v>
      </c>
      <c r="S122" s="93">
        <f t="shared" si="26"/>
        <v>7.87495088271363E-2</v>
      </c>
      <c r="T122" s="92">
        <v>20509</v>
      </c>
      <c r="U122" s="1">
        <f>SUMIFS([1]april25!$U$7:$U$363,[1]april25!$B$7:$B$363,B122)</f>
        <v>216704</v>
      </c>
      <c r="V122" s="1">
        <f>SUMIFS([1]april25!$V$7:$V$363,[1]april25!$B$7:$B$363,B122)</f>
        <v>10781.829941788148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151</v>
      </c>
      <c r="D123" s="1">
        <v>174355</v>
      </c>
      <c r="E123" s="86">
        <f t="shared" si="20"/>
        <v>9520.3123293655135</v>
      </c>
      <c r="F123" s="87">
        <f t="shared" si="14"/>
        <v>0.78399101609416844</v>
      </c>
      <c r="G123" s="189">
        <f t="shared" si="21"/>
        <v>1626.9334542214356</v>
      </c>
      <c r="H123" s="189">
        <f t="shared" si="15"/>
        <v>29795.659280611369</v>
      </c>
      <c r="I123" s="189">
        <f t="shared" si="16"/>
        <v>493.37622666535606</v>
      </c>
      <c r="J123" s="88">
        <f t="shared" si="17"/>
        <v>9035.6922151493309</v>
      </c>
      <c r="K123" s="189">
        <f t="shared" si="22"/>
        <v>390.1464264285089</v>
      </c>
      <c r="L123" s="88">
        <f t="shared" si="18"/>
        <v>7145.1416536117122</v>
      </c>
      <c r="M123" s="89">
        <f t="shared" si="23"/>
        <v>36940.80093422308</v>
      </c>
      <c r="N123" s="89">
        <f t="shared" si="24"/>
        <v>211295.80093422308</v>
      </c>
      <c r="O123" s="89">
        <f t="shared" si="25"/>
        <v>11537.392210015456</v>
      </c>
      <c r="P123" s="90">
        <f t="shared" si="19"/>
        <v>0.9500961238327128</v>
      </c>
      <c r="Q123" s="227">
        <f>SUMIFS([1]april25!$Q$7:$Q$363,[1]april25!$B$7:$B$363,B123)</f>
        <v>3039.9120556580529</v>
      </c>
      <c r="R123" s="93">
        <f t="shared" si="26"/>
        <v>0.1088816103284892</v>
      </c>
      <c r="S123" s="93">
        <f t="shared" si="26"/>
        <v>9.338124491164479E-2</v>
      </c>
      <c r="T123" s="92">
        <v>18314</v>
      </c>
      <c r="U123" s="1">
        <f>SUMIFS([1]april25!$U$7:$U$363,[1]april25!$B$7:$B$363,B123)</f>
        <v>157235</v>
      </c>
      <c r="V123" s="1">
        <f>SUMIFS([1]april25!$V$7:$V$363,[1]april25!$B$7:$B$363,B123)</f>
        <v>8707.2211762099887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152</v>
      </c>
      <c r="D124" s="1">
        <v>256013</v>
      </c>
      <c r="E124" s="86">
        <f t="shared" si="20"/>
        <v>10282.88548821143</v>
      </c>
      <c r="F124" s="87">
        <f t="shared" si="14"/>
        <v>0.84678837871909751</v>
      </c>
      <c r="G124" s="189">
        <f t="shared" si="21"/>
        <v>1154.1380957369672</v>
      </c>
      <c r="H124" s="189">
        <f t="shared" si="15"/>
        <v>28734.576169563272</v>
      </c>
      <c r="I124" s="189">
        <f t="shared" si="16"/>
        <v>226.47562106928524</v>
      </c>
      <c r="J124" s="88">
        <f t="shared" si="17"/>
        <v>5638.5635377619947</v>
      </c>
      <c r="K124" s="189">
        <f t="shared" si="22"/>
        <v>123.24582083243806</v>
      </c>
      <c r="L124" s="88">
        <f t="shared" si="18"/>
        <v>3068.4512012652103</v>
      </c>
      <c r="M124" s="89">
        <f t="shared" si="23"/>
        <v>31803.02737082848</v>
      </c>
      <c r="N124" s="89">
        <f t="shared" si="24"/>
        <v>287816.02737082849</v>
      </c>
      <c r="O124" s="89">
        <f t="shared" si="25"/>
        <v>11560.269404780836</v>
      </c>
      <c r="P124" s="90">
        <f t="shared" si="19"/>
        <v>0.95198004471146092</v>
      </c>
      <c r="Q124" s="227">
        <f>SUMIFS([1]april25!$Q$7:$Q$363,[1]april25!$B$7:$B$363,B124)</f>
        <v>694.81952057000672</v>
      </c>
      <c r="R124" s="93">
        <f t="shared" si="26"/>
        <v>0.11090716585522491</v>
      </c>
      <c r="S124" s="93">
        <f t="shared" si="26"/>
        <v>9.9662895228421852E-2</v>
      </c>
      <c r="T124" s="92">
        <v>24897</v>
      </c>
      <c r="U124" s="1">
        <f>SUMIFS([1]april25!$U$7:$U$363,[1]april25!$B$7:$B$363,B124)</f>
        <v>230454</v>
      </c>
      <c r="V124" s="1">
        <f>SUMIFS([1]april25!$V$7:$V$363,[1]april25!$B$7:$B$363,B124)</f>
        <v>9350.9433962264138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153</v>
      </c>
      <c r="D125" s="1">
        <v>95078</v>
      </c>
      <c r="E125" s="86">
        <f t="shared" si="20"/>
        <v>12757.010599758485</v>
      </c>
      <c r="F125" s="87">
        <f t="shared" si="14"/>
        <v>1.0505308393695607</v>
      </c>
      <c r="G125" s="189">
        <f t="shared" si="21"/>
        <v>-379.81947342220678</v>
      </c>
      <c r="H125" s="189">
        <f t="shared" si="15"/>
        <v>-2830.7945354157073</v>
      </c>
      <c r="I125" s="189">
        <f t="shared" si="16"/>
        <v>0</v>
      </c>
      <c r="J125" s="88">
        <f t="shared" si="17"/>
        <v>0</v>
      </c>
      <c r="K125" s="189">
        <f t="shared" si="22"/>
        <v>-103.22980023684718</v>
      </c>
      <c r="L125" s="88">
        <f t="shared" si="18"/>
        <v>-769.37170116522213</v>
      </c>
      <c r="M125" s="89">
        <f t="shared" si="23"/>
        <v>-3600.1662365809293</v>
      </c>
      <c r="N125" s="89">
        <f t="shared" si="24"/>
        <v>91477.833763419068</v>
      </c>
      <c r="O125" s="89">
        <f t="shared" si="25"/>
        <v>12273.961326099432</v>
      </c>
      <c r="P125" s="90">
        <f t="shared" si="19"/>
        <v>1.0107520718483116</v>
      </c>
      <c r="Q125" s="227">
        <f>SUMIFS([1]april25!$Q$7:$Q$363,[1]april25!$B$7:$B$363,B125)</f>
        <v>248.34354430591793</v>
      </c>
      <c r="R125" s="93">
        <f t="shared" si="26"/>
        <v>9.1320217625857986E-2</v>
      </c>
      <c r="S125" s="93">
        <f t="shared" si="26"/>
        <v>8.3266734200469109E-2</v>
      </c>
      <c r="T125" s="92">
        <v>7453</v>
      </c>
      <c r="U125" s="1">
        <f>SUMIFS([1]april25!$U$7:$U$363,[1]april25!$B$7:$B$363,B125)</f>
        <v>87122</v>
      </c>
      <c r="V125" s="1">
        <f>SUMIFS([1]april25!$V$7:$V$363,[1]april25!$B$7:$B$363,B125)</f>
        <v>11776.426061097594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154</v>
      </c>
      <c r="D126" s="1">
        <v>323275</v>
      </c>
      <c r="E126" s="86">
        <f t="shared" si="20"/>
        <v>12422.66456596088</v>
      </c>
      <c r="F126" s="87">
        <f t="shared" si="14"/>
        <v>1.0229976789336879</v>
      </c>
      <c r="G126" s="189">
        <f t="shared" si="21"/>
        <v>-172.5249324676918</v>
      </c>
      <c r="H126" s="189">
        <f t="shared" si="15"/>
        <v>-4489.616317606743</v>
      </c>
      <c r="I126" s="189">
        <f t="shared" si="16"/>
        <v>0</v>
      </c>
      <c r="J126" s="88">
        <f t="shared" si="17"/>
        <v>0</v>
      </c>
      <c r="K126" s="189">
        <f t="shared" si="22"/>
        <v>-103.22980023684718</v>
      </c>
      <c r="L126" s="88">
        <f t="shared" si="18"/>
        <v>-2686.3490915634743</v>
      </c>
      <c r="M126" s="89">
        <f t="shared" si="23"/>
        <v>-7175.9654091702178</v>
      </c>
      <c r="N126" s="89">
        <f t="shared" si="24"/>
        <v>316099.0345908298</v>
      </c>
      <c r="O126" s="89">
        <f t="shared" si="25"/>
        <v>12146.909833256343</v>
      </c>
      <c r="P126" s="90">
        <f t="shared" si="19"/>
        <v>1.0002894708826799</v>
      </c>
      <c r="Q126" s="227">
        <f>SUMIFS([1]april25!$Q$7:$Q$363,[1]april25!$B$7:$B$363,B126)</f>
        <v>1091.7884252613221</v>
      </c>
      <c r="R126" s="93">
        <f t="shared" si="26"/>
        <v>8.608374880733205E-2</v>
      </c>
      <c r="S126" s="93">
        <f t="shared" si="26"/>
        <v>8.0199038797654734E-2</v>
      </c>
      <c r="T126" s="92">
        <v>26023</v>
      </c>
      <c r="U126" s="1">
        <f>SUMIFS([1]april25!$U$7:$U$363,[1]april25!$B$7:$B$363,B126)</f>
        <v>297652</v>
      </c>
      <c r="V126" s="1">
        <f>SUMIFS([1]april25!$V$7:$V$363,[1]april25!$B$7:$B$363,B126)</f>
        <v>11500.347732014527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155</v>
      </c>
      <c r="D127" s="1">
        <v>98218</v>
      </c>
      <c r="E127" s="86">
        <f t="shared" si="20"/>
        <v>10426.539278131635</v>
      </c>
      <c r="F127" s="87">
        <f t="shared" si="14"/>
        <v>0.85861816715764827</v>
      </c>
      <c r="G127" s="189">
        <f t="shared" si="21"/>
        <v>1065.0727459864402</v>
      </c>
      <c r="H127" s="189">
        <f t="shared" si="15"/>
        <v>10032.985267192267</v>
      </c>
      <c r="I127" s="189">
        <f t="shared" si="16"/>
        <v>176.19679459721354</v>
      </c>
      <c r="J127" s="88">
        <f t="shared" si="17"/>
        <v>1659.7738051057515</v>
      </c>
      <c r="K127" s="189">
        <f t="shared" si="22"/>
        <v>72.966994360366357</v>
      </c>
      <c r="L127" s="88">
        <f t="shared" si="18"/>
        <v>687.34908687465099</v>
      </c>
      <c r="M127" s="89">
        <f t="shared" si="23"/>
        <v>10720.334354066918</v>
      </c>
      <c r="N127" s="89">
        <f t="shared" si="24"/>
        <v>108938.33435406692</v>
      </c>
      <c r="O127" s="89">
        <f t="shared" si="25"/>
        <v>11564.57901847844</v>
      </c>
      <c r="P127" s="90">
        <f t="shared" si="19"/>
        <v>0.95233493836461725</v>
      </c>
      <c r="Q127" s="227">
        <f>SUMIFS([1]april25!$Q$7:$Q$363,[1]april25!$B$7:$B$363,B127)</f>
        <v>1707.1463025171452</v>
      </c>
      <c r="R127" s="93">
        <f t="shared" si="26"/>
        <v>9.2914051720300886E-2</v>
      </c>
      <c r="S127" s="93">
        <f t="shared" si="26"/>
        <v>8.560475392217165E-2</v>
      </c>
      <c r="T127" s="92">
        <v>9420</v>
      </c>
      <c r="U127" s="1">
        <f>SUMIFS([1]april25!$U$7:$U$363,[1]april25!$B$7:$B$363,B127)</f>
        <v>89868</v>
      </c>
      <c r="V127" s="1">
        <f>SUMIFS([1]april25!$V$7:$V$363,[1]april25!$B$7:$B$363,B127)</f>
        <v>9604.3603719140738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156</v>
      </c>
      <c r="D128" s="1">
        <v>68714</v>
      </c>
      <c r="E128" s="86">
        <f t="shared" si="20"/>
        <v>9756.3538264943927</v>
      </c>
      <c r="F128" s="87">
        <f t="shared" si="14"/>
        <v>0.80342886716168604</v>
      </c>
      <c r="G128" s="189">
        <f t="shared" si="21"/>
        <v>1480.5877260015304</v>
      </c>
      <c r="H128" s="189">
        <f t="shared" si="15"/>
        <v>10427.77935422878</v>
      </c>
      <c r="I128" s="189">
        <f t="shared" si="16"/>
        <v>410.76170267024833</v>
      </c>
      <c r="J128" s="88">
        <f t="shared" si="17"/>
        <v>2892.9946719065588</v>
      </c>
      <c r="K128" s="189">
        <f t="shared" si="22"/>
        <v>307.53190243340111</v>
      </c>
      <c r="L128" s="88">
        <f t="shared" si="18"/>
        <v>2165.9471888384442</v>
      </c>
      <c r="M128" s="89">
        <f t="shared" si="23"/>
        <v>12593.726543067223</v>
      </c>
      <c r="N128" s="89">
        <f t="shared" si="24"/>
        <v>81307.726543067227</v>
      </c>
      <c r="O128" s="89">
        <f t="shared" si="25"/>
        <v>11544.473454929324</v>
      </c>
      <c r="P128" s="90">
        <f t="shared" si="19"/>
        <v>0.95067925936473852</v>
      </c>
      <c r="Q128" s="227">
        <f>SUMIFS([1]april25!$Q$7:$Q$363,[1]april25!$B$7:$B$363,B128)</f>
        <v>1076.3543331877008</v>
      </c>
      <c r="R128" s="93">
        <f t="shared" si="26"/>
        <v>7.9797598843421969E-2</v>
      </c>
      <c r="S128" s="94">
        <f t="shared" si="26"/>
        <v>7.8877708797552321E-2</v>
      </c>
      <c r="T128" s="92">
        <v>7043</v>
      </c>
      <c r="U128" s="1">
        <f>SUMIFS([1]april25!$U$7:$U$363,[1]april25!$B$7:$B$363,B128)</f>
        <v>63636</v>
      </c>
      <c r="V128" s="1">
        <f>SUMIFS([1]april25!$V$7:$V$363,[1]april25!$B$7:$B$363,B128)</f>
        <v>9043.0581213585338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157</v>
      </c>
      <c r="D129" s="1">
        <v>163076</v>
      </c>
      <c r="E129" s="86">
        <f t="shared" si="20"/>
        <v>9880.399878824599</v>
      </c>
      <c r="F129" s="87">
        <f t="shared" si="14"/>
        <v>0.81364397221752094</v>
      </c>
      <c r="G129" s="189">
        <f t="shared" si="21"/>
        <v>1403.6791735568027</v>
      </c>
      <c r="H129" s="189">
        <f t="shared" si="15"/>
        <v>23167.724759555025</v>
      </c>
      <c r="I129" s="189">
        <f t="shared" si="16"/>
        <v>367.34558435467613</v>
      </c>
      <c r="J129" s="88">
        <f t="shared" si="17"/>
        <v>6063.0388697739299</v>
      </c>
      <c r="K129" s="189">
        <f t="shared" si="22"/>
        <v>264.11578411782898</v>
      </c>
      <c r="L129" s="88">
        <f t="shared" si="18"/>
        <v>4359.2310168647673</v>
      </c>
      <c r="M129" s="89">
        <f t="shared" si="23"/>
        <v>27526.955776419793</v>
      </c>
      <c r="N129" s="89">
        <f t="shared" si="24"/>
        <v>190602.95577641978</v>
      </c>
      <c r="O129" s="89">
        <f t="shared" si="25"/>
        <v>11548.194836499229</v>
      </c>
      <c r="P129" s="90">
        <f t="shared" si="19"/>
        <v>0.9509857125164134</v>
      </c>
      <c r="Q129" s="227">
        <f>SUMIFS([1]april25!$Q$7:$Q$363,[1]april25!$B$7:$B$363,B129)</f>
        <v>2461.9775236778514</v>
      </c>
      <c r="R129" s="90">
        <f t="shared" si="26"/>
        <v>0.1334088587096281</v>
      </c>
      <c r="S129" s="90">
        <f t="shared" si="26"/>
        <v>0.10738268740087634</v>
      </c>
      <c r="T129" s="92">
        <v>16505</v>
      </c>
      <c r="U129" s="1">
        <f>SUMIFS([1]april25!$U$7:$U$363,[1]april25!$B$7:$B$363,B129)</f>
        <v>143881</v>
      </c>
      <c r="V129" s="1">
        <f>SUMIFS([1]april25!$V$7:$V$363,[1]april25!$B$7:$B$363,B129)</f>
        <v>8922.2993922857495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158</v>
      </c>
      <c r="D130" s="1">
        <v>278281</v>
      </c>
      <c r="E130" s="86">
        <f t="shared" si="20"/>
        <v>9815.2158577878108</v>
      </c>
      <c r="F130" s="87">
        <f t="shared" si="14"/>
        <v>0.80827611398790111</v>
      </c>
      <c r="G130" s="189">
        <f t="shared" si="21"/>
        <v>1444.0932665996113</v>
      </c>
      <c r="H130" s="189">
        <f t="shared" si="15"/>
        <v>40942.932294632184</v>
      </c>
      <c r="I130" s="189">
        <f t="shared" si="16"/>
        <v>390.15999171755197</v>
      </c>
      <c r="J130" s="88">
        <f t="shared" si="17"/>
        <v>11061.816085176033</v>
      </c>
      <c r="K130" s="189">
        <f t="shared" si="22"/>
        <v>286.93019148070482</v>
      </c>
      <c r="L130" s="88">
        <f t="shared" si="18"/>
        <v>8135.0447888609433</v>
      </c>
      <c r="M130" s="89">
        <f t="shared" si="23"/>
        <v>49077.977083493126</v>
      </c>
      <c r="N130" s="89">
        <f t="shared" si="24"/>
        <v>327358.97708349314</v>
      </c>
      <c r="O130" s="89">
        <f t="shared" si="25"/>
        <v>11546.239315868128</v>
      </c>
      <c r="P130" s="90">
        <f t="shared" si="19"/>
        <v>0.95082467676952498</v>
      </c>
      <c r="Q130" s="227">
        <f>SUMIFS([1]april25!$Q$7:$Q$363,[1]april25!$B$7:$B$363,B130)</f>
        <v>3794.9182812065555</v>
      </c>
      <c r="R130" s="90">
        <f t="shared" si="26"/>
        <v>0.11437655925259992</v>
      </c>
      <c r="S130" s="90">
        <f t="shared" si="26"/>
        <v>9.7239560810368872E-2</v>
      </c>
      <c r="T130" s="92">
        <v>28352</v>
      </c>
      <c r="U130" s="1">
        <f>SUMIFS([1]april25!$U$7:$U$363,[1]april25!$B$7:$B$363,B130)</f>
        <v>249719</v>
      </c>
      <c r="V130" s="1">
        <f>SUMIFS([1]april25!$V$7:$V$363,[1]april25!$B$7:$B$363,B130)</f>
        <v>8945.3718297750402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159</v>
      </c>
      <c r="D131" s="1">
        <v>27600</v>
      </c>
      <c r="E131" s="86">
        <f t="shared" si="20"/>
        <v>9133.024487094639</v>
      </c>
      <c r="F131" s="87">
        <f t="shared" si="14"/>
        <v>0.75209813501228306</v>
      </c>
      <c r="G131" s="189">
        <f t="shared" si="21"/>
        <v>1867.0519164293778</v>
      </c>
      <c r="H131" s="189">
        <f t="shared" si="15"/>
        <v>5642.2308914495798</v>
      </c>
      <c r="I131" s="189">
        <f t="shared" si="16"/>
        <v>628.92697146016212</v>
      </c>
      <c r="J131" s="88">
        <f t="shared" si="17"/>
        <v>1900.61730775261</v>
      </c>
      <c r="K131" s="189">
        <f t="shared" si="22"/>
        <v>525.69717122331497</v>
      </c>
      <c r="L131" s="88">
        <f t="shared" si="18"/>
        <v>1588.6568514368578</v>
      </c>
      <c r="M131" s="89">
        <f t="shared" si="23"/>
        <v>7230.887742886438</v>
      </c>
      <c r="N131" s="89">
        <f t="shared" si="24"/>
        <v>34830.887742886436</v>
      </c>
      <c r="O131" s="89">
        <f t="shared" si="25"/>
        <v>11525.773574747331</v>
      </c>
      <c r="P131" s="90">
        <f t="shared" si="19"/>
        <v>0.94913933740025636</v>
      </c>
      <c r="Q131" s="227">
        <f>SUMIFS([1]april25!$Q$7:$Q$363,[1]april25!$B$7:$B$363,B131)</f>
        <v>669.07703462917198</v>
      </c>
      <c r="R131" s="90">
        <f t="shared" si="26"/>
        <v>0.11618878149391354</v>
      </c>
      <c r="S131" s="90">
        <f t="shared" si="26"/>
        <v>0.12320651374023521</v>
      </c>
      <c r="T131" s="92">
        <v>3022</v>
      </c>
      <c r="U131" s="1">
        <f>SUMIFS([1]april25!$U$7:$U$363,[1]april25!$B$7:$B$363,B131)</f>
        <v>24727</v>
      </c>
      <c r="V131" s="1">
        <f>SUMIFS([1]april25!$V$7:$V$363,[1]april25!$B$7:$B$363,B131)</f>
        <v>8131.206839855311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160</v>
      </c>
      <c r="D132" s="1">
        <v>1131998</v>
      </c>
      <c r="E132" s="86">
        <f t="shared" si="20"/>
        <v>10734.722907104655</v>
      </c>
      <c r="F132" s="87">
        <f t="shared" si="14"/>
        <v>0.88399687197985111</v>
      </c>
      <c r="G132" s="189">
        <f t="shared" si="21"/>
        <v>873.99889602316796</v>
      </c>
      <c r="H132" s="189">
        <f t="shared" si="15"/>
        <v>92164.9315834351</v>
      </c>
      <c r="I132" s="189">
        <f t="shared" si="16"/>
        <v>68.332524456656571</v>
      </c>
      <c r="J132" s="88">
        <f t="shared" si="17"/>
        <v>7205.8013690033486</v>
      </c>
      <c r="K132" s="189">
        <f t="shared" si="22"/>
        <v>-34.897275780190611</v>
      </c>
      <c r="L132" s="88">
        <f t="shared" si="18"/>
        <v>-3679.9875255726602</v>
      </c>
      <c r="M132" s="89">
        <f t="shared" si="23"/>
        <v>88484.944057862434</v>
      </c>
      <c r="N132" s="89">
        <f t="shared" si="24"/>
        <v>1220482.9440578625</v>
      </c>
      <c r="O132" s="89">
        <f t="shared" si="25"/>
        <v>11573.824527347633</v>
      </c>
      <c r="P132" s="90">
        <f t="shared" si="19"/>
        <v>0.95309629950928354</v>
      </c>
      <c r="Q132" s="227">
        <f>SUMIFS([1]april25!$Q$7:$Q$363,[1]april25!$B$7:$B$363,B132)</f>
        <v>13357.931203082408</v>
      </c>
      <c r="R132" s="90">
        <f t="shared" si="26"/>
        <v>6.1290576623064925E-2</v>
      </c>
      <c r="S132" s="90">
        <f t="shared" si="26"/>
        <v>5.1578618514719364E-2</v>
      </c>
      <c r="T132" s="92">
        <v>105452</v>
      </c>
      <c r="U132" s="1">
        <f>SUMIFS([1]april25!$U$7:$U$363,[1]april25!$B$7:$B$363,B132)</f>
        <v>1066624</v>
      </c>
      <c r="V132" s="1">
        <f>SUMIFS([1]april25!$V$7:$V$363,[1]april25!$B$7:$B$363,B132)</f>
        <v>10208.198149052036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161</v>
      </c>
      <c r="D133" s="1">
        <v>370738</v>
      </c>
      <c r="E133" s="86">
        <f t="shared" si="20"/>
        <v>12779.221674537246</v>
      </c>
      <c r="F133" s="87">
        <f t="shared" si="14"/>
        <v>1.0523599057364943</v>
      </c>
      <c r="G133" s="189">
        <f t="shared" si="21"/>
        <v>-393.59033978503862</v>
      </c>
      <c r="H133" s="189">
        <f t="shared" si="15"/>
        <v>-11418.449347503756</v>
      </c>
      <c r="I133" s="189">
        <f t="shared" si="16"/>
        <v>0</v>
      </c>
      <c r="J133" s="88">
        <f t="shared" si="17"/>
        <v>0</v>
      </c>
      <c r="K133" s="189">
        <f t="shared" si="22"/>
        <v>-103.22980023684718</v>
      </c>
      <c r="L133" s="88">
        <f t="shared" si="18"/>
        <v>-2994.7997346711736</v>
      </c>
      <c r="M133" s="89">
        <f t="shared" si="23"/>
        <v>-14413.249082174931</v>
      </c>
      <c r="N133" s="89">
        <f t="shared" si="24"/>
        <v>356324.75091782509</v>
      </c>
      <c r="O133" s="89">
        <f t="shared" si="25"/>
        <v>12282.40153451536</v>
      </c>
      <c r="P133" s="90">
        <f t="shared" si="19"/>
        <v>1.0114471170677464</v>
      </c>
      <c r="Q133" s="227">
        <f>SUMIFS([1]april25!$Q$7:$Q$363,[1]april25!$B$7:$B$363,B133)</f>
        <v>-1372.7811480130804</v>
      </c>
      <c r="R133" s="90">
        <f t="shared" si="26"/>
        <v>0.13332558907325662</v>
      </c>
      <c r="S133" s="90">
        <f t="shared" si="26"/>
        <v>0.12695793297664035</v>
      </c>
      <c r="T133" s="92">
        <v>29011</v>
      </c>
      <c r="U133" s="1">
        <f>SUMIFS([1]april25!$U$7:$U$363,[1]april25!$B$7:$B$363,B133)</f>
        <v>327124</v>
      </c>
      <c r="V133" s="1">
        <f>SUMIFS([1]april25!$V$7:$V$363,[1]april25!$B$7:$B$363,B133)</f>
        <v>11339.57293399889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162</v>
      </c>
      <c r="D134" s="1">
        <v>327518</v>
      </c>
      <c r="E134" s="86">
        <f t="shared" si="20"/>
        <v>10301.575818576417</v>
      </c>
      <c r="F134" s="87">
        <f t="shared" si="14"/>
        <v>0.84832751426287423</v>
      </c>
      <c r="G134" s="189">
        <f t="shared" si="21"/>
        <v>1142.5500909106754</v>
      </c>
      <c r="H134" s="189">
        <f t="shared" si="15"/>
        <v>36325.095040323104</v>
      </c>
      <c r="I134" s="189">
        <f t="shared" si="16"/>
        <v>219.93400544153982</v>
      </c>
      <c r="J134" s="88">
        <f t="shared" si="17"/>
        <v>6992.3618350028755</v>
      </c>
      <c r="K134" s="189">
        <f t="shared" si="22"/>
        <v>116.70420520469264</v>
      </c>
      <c r="L134" s="88">
        <f t="shared" si="18"/>
        <v>3710.3767960727932</v>
      </c>
      <c r="M134" s="89">
        <f t="shared" si="23"/>
        <v>40035.471836395896</v>
      </c>
      <c r="N134" s="89">
        <f t="shared" si="24"/>
        <v>367553.47183639591</v>
      </c>
      <c r="O134" s="89">
        <f t="shared" si="25"/>
        <v>11560.830114691784</v>
      </c>
      <c r="P134" s="90">
        <f t="shared" si="19"/>
        <v>0.95202621877777405</v>
      </c>
      <c r="Q134" s="227">
        <f>SUMIFS([1]april25!$Q$7:$Q$363,[1]april25!$B$7:$B$363,B134)</f>
        <v>3501.7847458521501</v>
      </c>
      <c r="R134" s="90">
        <f t="shared" si="26"/>
        <v>6.7296255380995679E-2</v>
      </c>
      <c r="S134" s="90">
        <f t="shared" si="26"/>
        <v>6.0179380404089766E-2</v>
      </c>
      <c r="T134" s="92">
        <v>31793</v>
      </c>
      <c r="U134" s="1">
        <f>SUMIFS([1]april25!$U$7:$U$363,[1]april25!$B$7:$B$363,B134)</f>
        <v>306867</v>
      </c>
      <c r="V134" s="1">
        <f>SUMIFS([1]april25!$V$7:$V$363,[1]april25!$B$7:$B$363,B134)</f>
        <v>9716.8234064785793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163</v>
      </c>
      <c r="D135" s="1">
        <v>84214</v>
      </c>
      <c r="E135" s="86">
        <f t="shared" si="20"/>
        <v>11919.886765746638</v>
      </c>
      <c r="F135" s="87">
        <f t="shared" ref="F135:F198" si="28">E135/E$365</f>
        <v>0.98159428114349967</v>
      </c>
      <c r="G135" s="189">
        <f t="shared" si="21"/>
        <v>139.19730366513838</v>
      </c>
      <c r="H135" s="189">
        <f t="shared" ref="H135:H198" si="29">G135*T135/1000</f>
        <v>983.42895039420262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-103.22980023684718</v>
      </c>
      <c r="L135" s="88">
        <f t="shared" ref="L135:L198" si="32">K135*T135/1000</f>
        <v>-729.31853867332529</v>
      </c>
      <c r="M135" s="89">
        <f t="shared" si="23"/>
        <v>254.11041172087732</v>
      </c>
      <c r="N135" s="89">
        <f t="shared" si="24"/>
        <v>84468.110411720874</v>
      </c>
      <c r="O135" s="89">
        <f t="shared" si="25"/>
        <v>11955.85426917493</v>
      </c>
      <c r="P135" s="90">
        <f t="shared" ref="P135:P198" si="33">O135/O$365</f>
        <v>0.98455617972240839</v>
      </c>
      <c r="Q135" s="227">
        <f>SUMIFS([1]april25!$Q$7:$Q$363,[1]april25!$B$7:$B$363,B135)</f>
        <v>2761.270677649436</v>
      </c>
      <c r="R135" s="90">
        <f t="shared" si="26"/>
        <v>1.3332370707289485E-2</v>
      </c>
      <c r="S135" s="90">
        <f t="shared" si="26"/>
        <v>2.431696938888304E-3</v>
      </c>
      <c r="T135" s="92">
        <v>7065</v>
      </c>
      <c r="U135" s="1">
        <f>SUMIFS([1]april25!$U$7:$U$363,[1]april25!$B$7:$B$363,B135)</f>
        <v>83106</v>
      </c>
      <c r="V135" s="1">
        <f>SUMIFS([1]april25!$V$7:$V$363,[1]april25!$B$7:$B$363,B135)</f>
        <v>11890.971526684791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164</v>
      </c>
      <c r="D136" s="1">
        <v>358307</v>
      </c>
      <c r="E136" s="86">
        <f t="shared" ref="E136:E199" si="34">D136/T136*1000</f>
        <v>12509.845681167515</v>
      </c>
      <c r="F136" s="87">
        <f t="shared" si="28"/>
        <v>1.0301769823777827</v>
      </c>
      <c r="G136" s="189">
        <f t="shared" ref="G136:G199" si="35">($E$365+$Y$365-E136-Y136)*0.62</f>
        <v>-226.57722389580536</v>
      </c>
      <c r="H136" s="189">
        <f t="shared" si="29"/>
        <v>-6489.6248468236572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-103.22980023684718</v>
      </c>
      <c r="L136" s="88">
        <f t="shared" si="32"/>
        <v>-2956.7079383837772</v>
      </c>
      <c r="M136" s="89">
        <f t="shared" ref="M136:M199" si="37">+H136+L136</f>
        <v>-9446.3327852074344</v>
      </c>
      <c r="N136" s="89">
        <f t="shared" ref="N136:N199" si="38">D136+M136</f>
        <v>348860.66721479257</v>
      </c>
      <c r="O136" s="89">
        <f t="shared" ref="O136:O199" si="39">N136/T136*1000</f>
        <v>12180.038657034864</v>
      </c>
      <c r="P136" s="90">
        <f t="shared" si="33"/>
        <v>1.003017606191436</v>
      </c>
      <c r="Q136" s="227">
        <f>SUMIFS([1]april25!$Q$7:$Q$363,[1]april25!$B$7:$B$363,B136)</f>
        <v>1352.0452751925386</v>
      </c>
      <c r="R136" s="90">
        <f t="shared" ref="R136:S199" si="40">(D136-U136)/U136</f>
        <v>5.0005421356628561E-2</v>
      </c>
      <c r="S136" s="90">
        <f t="shared" si="40"/>
        <v>4.3699963201704134E-2</v>
      </c>
      <c r="T136" s="92">
        <v>28642</v>
      </c>
      <c r="U136" s="1">
        <f>SUMIFS([1]april25!$U$7:$U$363,[1]april25!$B$7:$B$363,B136)</f>
        <v>341243</v>
      </c>
      <c r="V136" s="1">
        <f>SUMIFS([1]april25!$V$7:$V$363,[1]april25!$B$7:$B$363,B136)</f>
        <v>11986.055497014402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165</v>
      </c>
      <c r="D137" s="1">
        <v>225500</v>
      </c>
      <c r="E137" s="86">
        <f t="shared" si="34"/>
        <v>10809.644791716601</v>
      </c>
      <c r="F137" s="87">
        <f t="shared" si="28"/>
        <v>0.89016663641745586</v>
      </c>
      <c r="G137" s="189">
        <f t="shared" si="35"/>
        <v>827.54732756376166</v>
      </c>
      <c r="H137" s="189">
        <f t="shared" si="29"/>
        <v>17263.464800307633</v>
      </c>
      <c r="I137" s="189">
        <f t="shared" si="30"/>
        <v>42.109864842475595</v>
      </c>
      <c r="J137" s="88">
        <f t="shared" si="31"/>
        <v>878.45389047888341</v>
      </c>
      <c r="K137" s="189">
        <f t="shared" si="36"/>
        <v>-61.119935394371588</v>
      </c>
      <c r="L137" s="88">
        <f t="shared" si="32"/>
        <v>-1275.0229722619858</v>
      </c>
      <c r="M137" s="89">
        <f t="shared" si="37"/>
        <v>15988.441828045647</v>
      </c>
      <c r="N137" s="89">
        <f t="shared" si="38"/>
        <v>241488.44182804564</v>
      </c>
      <c r="O137" s="89">
        <f t="shared" si="39"/>
        <v>11576.07218388599</v>
      </c>
      <c r="P137" s="90">
        <f t="shared" si="33"/>
        <v>0.9532813924424115</v>
      </c>
      <c r="Q137" s="227">
        <f>SUMIFS([1]april25!$Q$7:$Q$363,[1]april25!$B$7:$B$363,B137)</f>
        <v>2845.406303904294</v>
      </c>
      <c r="R137" s="90">
        <f t="shared" si="40"/>
        <v>6.6072880618747748E-2</v>
      </c>
      <c r="S137" s="90">
        <f t="shared" si="40"/>
        <v>6.1882382741812923E-2</v>
      </c>
      <c r="T137" s="92">
        <v>20861</v>
      </c>
      <c r="U137" s="1">
        <f>SUMIFS([1]april25!$U$7:$U$363,[1]april25!$B$7:$B$363,B137)</f>
        <v>211524</v>
      </c>
      <c r="V137" s="1">
        <f>SUMIFS([1]april25!$V$7:$V$363,[1]april25!$B$7:$B$363,B137)</f>
        <v>10179.700659319506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166</v>
      </c>
      <c r="D138" s="1">
        <v>152269</v>
      </c>
      <c r="E138" s="86">
        <f t="shared" si="34"/>
        <v>10383.86524822695</v>
      </c>
      <c r="F138" s="87">
        <f t="shared" si="28"/>
        <v>0.85510399084616195</v>
      </c>
      <c r="G138" s="189">
        <f t="shared" si="35"/>
        <v>1091.530644527345</v>
      </c>
      <c r="H138" s="189">
        <f t="shared" si="29"/>
        <v>16006.205371348986</v>
      </c>
      <c r="I138" s="189">
        <f t="shared" si="30"/>
        <v>191.13270506385334</v>
      </c>
      <c r="J138" s="88">
        <f t="shared" si="31"/>
        <v>2802.7699870563451</v>
      </c>
      <c r="K138" s="189">
        <f t="shared" si="36"/>
        <v>87.902904827006154</v>
      </c>
      <c r="L138" s="88">
        <f t="shared" si="32"/>
        <v>1289.0081963832183</v>
      </c>
      <c r="M138" s="89">
        <f t="shared" si="37"/>
        <v>17295.213567732204</v>
      </c>
      <c r="N138" s="89">
        <f t="shared" si="38"/>
        <v>169564.21356773219</v>
      </c>
      <c r="O138" s="89">
        <f t="shared" si="39"/>
        <v>11563.298797581299</v>
      </c>
      <c r="P138" s="90">
        <f t="shared" si="33"/>
        <v>0.95222951307527259</v>
      </c>
      <c r="Q138" s="227">
        <f>SUMIFS([1]april25!$Q$7:$Q$363,[1]april25!$B$7:$B$363,B138)</f>
        <v>-5035.4993991389092</v>
      </c>
      <c r="R138" s="90">
        <f t="shared" si="40"/>
        <v>0.17008491182233834</v>
      </c>
      <c r="S138" s="90">
        <f t="shared" si="40"/>
        <v>0.1701647048468761</v>
      </c>
      <c r="T138" s="92">
        <v>14664</v>
      </c>
      <c r="U138" s="1">
        <f>SUMIFS([1]april25!$U$7:$U$363,[1]april25!$B$7:$B$363,B138)</f>
        <v>130135</v>
      </c>
      <c r="V138" s="1">
        <f>SUMIFS([1]april25!$V$7:$V$363,[1]april25!$B$7:$B$363,B138)</f>
        <v>8873.8493010569382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167</v>
      </c>
      <c r="D139" s="1">
        <v>26932</v>
      </c>
      <c r="E139" s="86">
        <f t="shared" si="34"/>
        <v>12050.111856823265</v>
      </c>
      <c r="F139" s="87">
        <f t="shared" si="28"/>
        <v>0.9923182256888069</v>
      </c>
      <c r="G139" s="189">
        <f t="shared" si="35"/>
        <v>58.457747197629651</v>
      </c>
      <c r="H139" s="189">
        <f t="shared" si="29"/>
        <v>130.65306498670228</v>
      </c>
      <c r="I139" s="189">
        <f t="shared" si="30"/>
        <v>0</v>
      </c>
      <c r="J139" s="88">
        <f t="shared" si="31"/>
        <v>0</v>
      </c>
      <c r="K139" s="189">
        <f t="shared" si="36"/>
        <v>-103.22980023684718</v>
      </c>
      <c r="L139" s="88">
        <f t="shared" si="32"/>
        <v>-230.71860352935346</v>
      </c>
      <c r="M139" s="89">
        <f t="shared" si="37"/>
        <v>-100.06553854265118</v>
      </c>
      <c r="N139" s="89">
        <f t="shared" si="38"/>
        <v>26831.934461457349</v>
      </c>
      <c r="O139" s="89">
        <f t="shared" si="39"/>
        <v>12005.339803784049</v>
      </c>
      <c r="P139" s="90">
        <f t="shared" si="33"/>
        <v>0.98863127864962519</v>
      </c>
      <c r="Q139" s="227">
        <f>SUMIFS([1]april25!$Q$7:$Q$363,[1]april25!$B$7:$B$363,B139)</f>
        <v>107.31751798251938</v>
      </c>
      <c r="R139" s="90">
        <f t="shared" si="40"/>
        <v>6.5769687376335581E-2</v>
      </c>
      <c r="S139" s="90">
        <f t="shared" si="40"/>
        <v>6.8630814053855904E-2</v>
      </c>
      <c r="T139" s="92">
        <v>2235</v>
      </c>
      <c r="U139" s="1">
        <f>SUMIFS([1]april25!$U$7:$U$363,[1]april25!$B$7:$B$363,B139)</f>
        <v>25270</v>
      </c>
      <c r="V139" s="1">
        <f>SUMIFS([1]april25!$V$7:$V$363,[1]april25!$B$7:$B$363,B139)</f>
        <v>11276.215975011155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168</v>
      </c>
      <c r="D140" s="1">
        <v>13205</v>
      </c>
      <c r="E140" s="86">
        <f t="shared" si="34"/>
        <v>11821.844225604296</v>
      </c>
      <c r="F140" s="87">
        <f t="shared" si="28"/>
        <v>0.97352054700459345</v>
      </c>
      <c r="G140" s="189">
        <f t="shared" si="35"/>
        <v>199.98367855339026</v>
      </c>
      <c r="H140" s="189">
        <f t="shared" si="29"/>
        <v>223.38176894413692</v>
      </c>
      <c r="I140" s="189">
        <f t="shared" si="30"/>
        <v>0</v>
      </c>
      <c r="J140" s="88">
        <f t="shared" si="31"/>
        <v>0</v>
      </c>
      <c r="K140" s="189">
        <f t="shared" si="36"/>
        <v>-103.22980023684718</v>
      </c>
      <c r="L140" s="88">
        <f t="shared" si="32"/>
        <v>-115.30768686455831</v>
      </c>
      <c r="M140" s="89">
        <f t="shared" si="37"/>
        <v>108.07408207957862</v>
      </c>
      <c r="N140" s="89">
        <f t="shared" si="38"/>
        <v>13313.074082079578</v>
      </c>
      <c r="O140" s="89">
        <f t="shared" si="39"/>
        <v>11918.59810392084</v>
      </c>
      <c r="P140" s="90">
        <f t="shared" si="33"/>
        <v>0.98148816074962408</v>
      </c>
      <c r="Q140" s="227">
        <f>SUMIFS([1]april25!$Q$7:$Q$363,[1]april25!$B$7:$B$363,B140)</f>
        <v>51.70456715278381</v>
      </c>
      <c r="R140" s="90">
        <f t="shared" si="40"/>
        <v>-1.2562626187093397E-2</v>
      </c>
      <c r="S140" s="90">
        <f t="shared" si="40"/>
        <v>-1.4330642971001858E-2</v>
      </c>
      <c r="T140" s="92">
        <v>1117</v>
      </c>
      <c r="U140" s="1">
        <f>SUMIFS([1]april25!$U$7:$U$363,[1]april25!$B$7:$B$363,B140)</f>
        <v>13373</v>
      </c>
      <c r="V140" s="1">
        <f>SUMIFS([1]april25!$V$7:$V$363,[1]april25!$B$7:$B$363,B140)</f>
        <v>11993.721973094169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169</v>
      </c>
      <c r="D141" s="1">
        <v>39951</v>
      </c>
      <c r="E141" s="86">
        <f t="shared" si="34"/>
        <v>12232.394366197184</v>
      </c>
      <c r="F141" s="87">
        <f t="shared" si="28"/>
        <v>1.0073290619719246</v>
      </c>
      <c r="G141" s="189">
        <f t="shared" si="35"/>
        <v>-54.55740861420032</v>
      </c>
      <c r="H141" s="189">
        <f t="shared" si="29"/>
        <v>-178.18449653397823</v>
      </c>
      <c r="I141" s="189">
        <f t="shared" si="30"/>
        <v>0</v>
      </c>
      <c r="J141" s="88">
        <f t="shared" si="31"/>
        <v>0</v>
      </c>
      <c r="K141" s="189">
        <f t="shared" si="36"/>
        <v>-103.22980023684718</v>
      </c>
      <c r="L141" s="88">
        <f t="shared" si="32"/>
        <v>-337.14852757354288</v>
      </c>
      <c r="M141" s="89">
        <f t="shared" si="37"/>
        <v>-515.33302410752117</v>
      </c>
      <c r="N141" s="89">
        <f t="shared" si="38"/>
        <v>39435.666975892476</v>
      </c>
      <c r="O141" s="89">
        <f t="shared" si="39"/>
        <v>12074.607157346134</v>
      </c>
      <c r="P141" s="90">
        <f t="shared" si="33"/>
        <v>0.9943353964372097</v>
      </c>
      <c r="Q141" s="227">
        <f>SUMIFS([1]april25!$Q$7:$Q$363,[1]april25!$B$7:$B$363,B141)</f>
        <v>550.16108891762656</v>
      </c>
      <c r="R141" s="90">
        <f t="shared" si="40"/>
        <v>-7.1792012267372973E-2</v>
      </c>
      <c r="S141" s="90">
        <f t="shared" si="40"/>
        <v>-6.1844896660930224E-2</v>
      </c>
      <c r="T141" s="92">
        <v>3266</v>
      </c>
      <c r="U141" s="1">
        <f>SUMIFS([1]april25!$U$7:$U$363,[1]april25!$B$7:$B$363,B141)</f>
        <v>43041</v>
      </c>
      <c r="V141" s="1">
        <f>SUMIFS([1]april25!$V$7:$V$363,[1]april25!$B$7:$B$363,B141)</f>
        <v>13038.776128445927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170</v>
      </c>
      <c r="D142" s="1">
        <v>62752</v>
      </c>
      <c r="E142" s="86">
        <f t="shared" si="34"/>
        <v>12837.9705400982</v>
      </c>
      <c r="F142" s="87">
        <f t="shared" si="28"/>
        <v>1.0571978334443326</v>
      </c>
      <c r="G142" s="189">
        <f t="shared" si="35"/>
        <v>-430.01463643283017</v>
      </c>
      <c r="H142" s="189">
        <f t="shared" si="29"/>
        <v>-2101.9115428836735</v>
      </c>
      <c r="I142" s="189">
        <f t="shared" si="30"/>
        <v>0</v>
      </c>
      <c r="J142" s="88">
        <f t="shared" si="31"/>
        <v>0</v>
      </c>
      <c r="K142" s="189">
        <f t="shared" si="36"/>
        <v>-103.22980023684718</v>
      </c>
      <c r="L142" s="88">
        <f t="shared" si="32"/>
        <v>-504.58726355770904</v>
      </c>
      <c r="M142" s="89">
        <f t="shared" si="37"/>
        <v>-2606.4988064413824</v>
      </c>
      <c r="N142" s="89">
        <f t="shared" si="38"/>
        <v>60145.501193558615</v>
      </c>
      <c r="O142" s="89">
        <f t="shared" si="39"/>
        <v>12304.726103428522</v>
      </c>
      <c r="P142" s="90">
        <f t="shared" si="33"/>
        <v>1.0132855295967249</v>
      </c>
      <c r="Q142" s="227">
        <f>SUMIFS([1]april25!$Q$7:$Q$363,[1]april25!$B$7:$B$363,B142)</f>
        <v>-1991.3205870700037</v>
      </c>
      <c r="R142" s="90">
        <f t="shared" si="40"/>
        <v>4.4178577965622245E-2</v>
      </c>
      <c r="S142" s="90">
        <f t="shared" si="40"/>
        <v>6.5113418522216263E-2</v>
      </c>
      <c r="T142" s="92">
        <v>4888</v>
      </c>
      <c r="U142" s="1">
        <f>SUMIFS([1]april25!$U$7:$U$363,[1]april25!$B$7:$B$363,B142)</f>
        <v>60097</v>
      </c>
      <c r="V142" s="1">
        <f>SUMIFS([1]april25!$V$7:$V$363,[1]april25!$B$7:$B$363,B142)</f>
        <v>12053.148816686722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171</v>
      </c>
      <c r="D143" s="1">
        <v>38504</v>
      </c>
      <c r="E143" s="86">
        <f t="shared" si="34"/>
        <v>14340.409683426444</v>
      </c>
      <c r="F143" s="87">
        <f t="shared" si="28"/>
        <v>1.1809226388758014</v>
      </c>
      <c r="G143" s="189">
        <f t="shared" si="35"/>
        <v>-1361.5269052963411</v>
      </c>
      <c r="H143" s="189">
        <f t="shared" si="29"/>
        <v>-3655.6997407206759</v>
      </c>
      <c r="I143" s="189">
        <f t="shared" si="30"/>
        <v>0</v>
      </c>
      <c r="J143" s="88">
        <f t="shared" si="31"/>
        <v>0</v>
      </c>
      <c r="K143" s="189">
        <f t="shared" si="36"/>
        <v>-103.22980023684718</v>
      </c>
      <c r="L143" s="88">
        <f t="shared" si="32"/>
        <v>-277.17201363593466</v>
      </c>
      <c r="M143" s="89">
        <f t="shared" si="37"/>
        <v>-3932.8717543566104</v>
      </c>
      <c r="N143" s="89">
        <f t="shared" si="38"/>
        <v>34571.128245643391</v>
      </c>
      <c r="O143" s="89">
        <f t="shared" si="39"/>
        <v>12875.652977893255</v>
      </c>
      <c r="P143" s="90">
        <f t="shared" si="33"/>
        <v>1.0603009556606828</v>
      </c>
      <c r="Q143" s="227">
        <f>SUMIFS([1]april25!$Q$7:$Q$363,[1]april25!$B$7:$B$363,B143)</f>
        <v>-1385.8098273901301</v>
      </c>
      <c r="R143" s="90">
        <f t="shared" si="40"/>
        <v>2.1543033004351057E-2</v>
      </c>
      <c r="S143" s="90">
        <f t="shared" si="40"/>
        <v>1.4314236867634981E-2</v>
      </c>
      <c r="T143" s="92">
        <v>2685</v>
      </c>
      <c r="U143" s="1">
        <f>SUMIFS([1]april25!$U$7:$U$363,[1]april25!$B$7:$B$363,B143)</f>
        <v>37692</v>
      </c>
      <c r="V143" s="1">
        <f>SUMIFS([1]april25!$V$7:$V$363,[1]april25!$B$7:$B$363,B143)</f>
        <v>14138.034508627157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172</v>
      </c>
      <c r="D144" s="1">
        <v>68468</v>
      </c>
      <c r="E144" s="86">
        <f t="shared" si="34"/>
        <v>14160.910031023786</v>
      </c>
      <c r="F144" s="87">
        <f t="shared" si="28"/>
        <v>1.1661409689045716</v>
      </c>
      <c r="G144" s="189">
        <f t="shared" si="35"/>
        <v>-1250.2371208066936</v>
      </c>
      <c r="H144" s="189">
        <f t="shared" si="29"/>
        <v>-6044.8964791003636</v>
      </c>
      <c r="I144" s="189">
        <f t="shared" si="30"/>
        <v>0</v>
      </c>
      <c r="J144" s="88">
        <f t="shared" si="31"/>
        <v>0</v>
      </c>
      <c r="K144" s="189">
        <f t="shared" si="36"/>
        <v>-103.22980023684718</v>
      </c>
      <c r="L144" s="88">
        <f t="shared" si="32"/>
        <v>-499.11608414515615</v>
      </c>
      <c r="M144" s="89">
        <f t="shared" si="37"/>
        <v>-6544.0125632455201</v>
      </c>
      <c r="N144" s="89">
        <f t="shared" si="38"/>
        <v>61923.987436754483</v>
      </c>
      <c r="O144" s="89">
        <f t="shared" si="39"/>
        <v>12807.443109980244</v>
      </c>
      <c r="P144" s="90">
        <f t="shared" si="33"/>
        <v>1.0546839210716157</v>
      </c>
      <c r="Q144" s="227">
        <f>SUMIFS([1]april25!$Q$7:$Q$363,[1]april25!$B$7:$B$363,B144)</f>
        <v>-3996.4649219483399</v>
      </c>
      <c r="R144" s="90">
        <f t="shared" si="40"/>
        <v>9.4052602984883826E-2</v>
      </c>
      <c r="S144" s="90">
        <f t="shared" si="40"/>
        <v>0.13297236466293966</v>
      </c>
      <c r="T144" s="92">
        <v>4835</v>
      </c>
      <c r="U144" s="1">
        <f>SUMIFS([1]april25!$U$7:$U$363,[1]april25!$B$7:$B$363,B144)</f>
        <v>62582</v>
      </c>
      <c r="V144" s="1">
        <f>SUMIFS([1]april25!$V$7:$V$363,[1]april25!$B$7:$B$363,B144)</f>
        <v>12498.901537847016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173</v>
      </c>
      <c r="D145" s="1">
        <v>84450</v>
      </c>
      <c r="E145" s="86">
        <f t="shared" si="34"/>
        <v>18654.738237243208</v>
      </c>
      <c r="F145" s="87">
        <f t="shared" si="28"/>
        <v>1.5362045571210519</v>
      </c>
      <c r="G145" s="189">
        <f t="shared" si="35"/>
        <v>-4036.4106086627348</v>
      </c>
      <c r="H145" s="189">
        <f t="shared" si="29"/>
        <v>-18272.8308254162</v>
      </c>
      <c r="I145" s="189">
        <f t="shared" si="30"/>
        <v>0</v>
      </c>
      <c r="J145" s="88">
        <f t="shared" si="31"/>
        <v>0</v>
      </c>
      <c r="K145" s="189">
        <f t="shared" si="36"/>
        <v>-103.22980023684718</v>
      </c>
      <c r="L145" s="88">
        <f t="shared" si="32"/>
        <v>-467.32130567220719</v>
      </c>
      <c r="M145" s="89">
        <f t="shared" si="37"/>
        <v>-18740.152131088409</v>
      </c>
      <c r="N145" s="89">
        <f t="shared" si="38"/>
        <v>65709.847868911587</v>
      </c>
      <c r="O145" s="89">
        <f t="shared" si="39"/>
        <v>14515.097828343623</v>
      </c>
      <c r="P145" s="90">
        <f t="shared" si="33"/>
        <v>1.1953080845938779</v>
      </c>
      <c r="Q145" s="227">
        <f>SUMIFS([1]april25!$Q$7:$Q$363,[1]april25!$B$7:$B$363,B145)</f>
        <v>-7270.4270944488344</v>
      </c>
      <c r="R145" s="90">
        <f t="shared" si="40"/>
        <v>2.0506809420806498E-2</v>
      </c>
      <c r="S145" s="90">
        <f t="shared" si="40"/>
        <v>1.351858077224337E-2</v>
      </c>
      <c r="T145" s="92">
        <v>4527</v>
      </c>
      <c r="U145" s="1">
        <f>SUMIFS([1]april25!$U$7:$U$363,[1]april25!$B$7:$B$363,B145)</f>
        <v>82753</v>
      </c>
      <c r="V145" s="1">
        <f>SUMIFS([1]april25!$V$7:$V$363,[1]april25!$B$7:$B$363,B145)</f>
        <v>18405.916370106763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174</v>
      </c>
      <c r="D146" s="1">
        <v>39066</v>
      </c>
      <c r="E146" s="86">
        <f t="shared" si="34"/>
        <v>11066.855524079321</v>
      </c>
      <c r="F146" s="87">
        <f t="shared" si="28"/>
        <v>0.91134775909904897</v>
      </c>
      <c r="G146" s="189">
        <f t="shared" si="35"/>
        <v>668.07667349887481</v>
      </c>
      <c r="H146" s="189">
        <f t="shared" si="29"/>
        <v>2358.310657451028</v>
      </c>
      <c r="I146" s="189">
        <f t="shared" si="30"/>
        <v>0</v>
      </c>
      <c r="J146" s="88">
        <f t="shared" si="31"/>
        <v>0</v>
      </c>
      <c r="K146" s="189">
        <f t="shared" si="36"/>
        <v>-103.22980023684718</v>
      </c>
      <c r="L146" s="88">
        <f t="shared" si="32"/>
        <v>-364.40119483607054</v>
      </c>
      <c r="M146" s="89">
        <f t="shared" si="37"/>
        <v>1993.9094626149574</v>
      </c>
      <c r="N146" s="89">
        <f t="shared" si="38"/>
        <v>41059.90946261496</v>
      </c>
      <c r="O146" s="89">
        <f t="shared" si="39"/>
        <v>11631.702397341349</v>
      </c>
      <c r="P146" s="90">
        <f t="shared" si="33"/>
        <v>0.95786250134551709</v>
      </c>
      <c r="Q146" s="227">
        <f>SUMIFS([1]april25!$Q$7:$Q$363,[1]april25!$B$7:$B$363,B146)</f>
        <v>365.5343796323441</v>
      </c>
      <c r="R146" s="90">
        <f t="shared" si="40"/>
        <v>5.412844036697248E-2</v>
      </c>
      <c r="S146" s="90">
        <f t="shared" si="40"/>
        <v>5.2933960547859801E-2</v>
      </c>
      <c r="T146" s="92">
        <v>3530</v>
      </c>
      <c r="U146" s="1">
        <f>SUMIFS([1]april25!$U$7:$U$363,[1]april25!$B$7:$B$363,B146)</f>
        <v>37060</v>
      </c>
      <c r="V146" s="1">
        <f>SUMIFS([1]april25!$V$7:$V$363,[1]april25!$B$7:$B$363,B146)</f>
        <v>10510.493477027794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175</v>
      </c>
      <c r="D147" s="1">
        <v>31326</v>
      </c>
      <c r="E147" s="86">
        <f t="shared" si="34"/>
        <v>11199.856989631748</v>
      </c>
      <c r="F147" s="87">
        <f t="shared" si="28"/>
        <v>0.922300336127308</v>
      </c>
      <c r="G147" s="189">
        <f t="shared" si="35"/>
        <v>585.61576485637045</v>
      </c>
      <c r="H147" s="189">
        <f t="shared" si="29"/>
        <v>1637.9672943032681</v>
      </c>
      <c r="I147" s="189">
        <f t="shared" si="30"/>
        <v>0</v>
      </c>
      <c r="J147" s="88">
        <f t="shared" si="31"/>
        <v>0</v>
      </c>
      <c r="K147" s="189">
        <f t="shared" si="36"/>
        <v>-103.22980023684718</v>
      </c>
      <c r="L147" s="88">
        <f t="shared" si="32"/>
        <v>-288.73375126246157</v>
      </c>
      <c r="M147" s="89">
        <f t="shared" si="37"/>
        <v>1349.2335430408066</v>
      </c>
      <c r="N147" s="89">
        <f t="shared" si="38"/>
        <v>32675.233543040806</v>
      </c>
      <c r="O147" s="89">
        <f t="shared" si="39"/>
        <v>11682.242954251271</v>
      </c>
      <c r="P147" s="90">
        <f t="shared" si="33"/>
        <v>0.96202448061625556</v>
      </c>
      <c r="Q147" s="227">
        <f>SUMIFS([1]april25!$Q$7:$Q$363,[1]april25!$B$7:$B$363,B147)</f>
        <v>2.3891444282335215</v>
      </c>
      <c r="R147" s="90">
        <f t="shared" si="40"/>
        <v>8.9713709256618077E-2</v>
      </c>
      <c r="S147" s="90">
        <f t="shared" si="40"/>
        <v>8.3480094902629531E-2</v>
      </c>
      <c r="T147" s="92">
        <v>2797</v>
      </c>
      <c r="U147" s="1">
        <f>SUMIFS([1]april25!$U$7:$U$363,[1]april25!$B$7:$B$363,B147)</f>
        <v>28747</v>
      </c>
      <c r="V147" s="1">
        <f>SUMIFS([1]april25!$V$7:$V$363,[1]april25!$B$7:$B$363,B147)</f>
        <v>10336.92916217188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176</v>
      </c>
      <c r="D148" s="1">
        <v>18531</v>
      </c>
      <c r="E148" s="86">
        <f t="shared" si="34"/>
        <v>13105.374823196606</v>
      </c>
      <c r="F148" s="87">
        <f t="shared" si="28"/>
        <v>1.079218387850684</v>
      </c>
      <c r="G148" s="189">
        <f t="shared" si="35"/>
        <v>-595.80529195384145</v>
      </c>
      <c r="H148" s="189">
        <f t="shared" si="29"/>
        <v>-842.46868282273181</v>
      </c>
      <c r="I148" s="189">
        <f t="shared" si="30"/>
        <v>0</v>
      </c>
      <c r="J148" s="88">
        <f t="shared" si="31"/>
        <v>0</v>
      </c>
      <c r="K148" s="189">
        <f t="shared" si="36"/>
        <v>-103.22980023684718</v>
      </c>
      <c r="L148" s="88">
        <f t="shared" si="32"/>
        <v>-145.96693753490192</v>
      </c>
      <c r="M148" s="89">
        <f t="shared" si="37"/>
        <v>-988.43562035763375</v>
      </c>
      <c r="N148" s="89">
        <f t="shared" si="38"/>
        <v>17542.564379642365</v>
      </c>
      <c r="O148" s="89">
        <f t="shared" si="39"/>
        <v>12406.339731005915</v>
      </c>
      <c r="P148" s="90">
        <f t="shared" si="33"/>
        <v>1.0216533402711383</v>
      </c>
      <c r="Q148" s="227">
        <f>SUMIFS([1]april25!$Q$7:$Q$363,[1]april25!$B$7:$B$363,B148)</f>
        <v>-1015.1654807931635</v>
      </c>
      <c r="R148" s="90">
        <f t="shared" si="40"/>
        <v>0.50462812601493989</v>
      </c>
      <c r="S148" s="90">
        <f t="shared" si="40"/>
        <v>0.48441035063001503</v>
      </c>
      <c r="T148" s="92">
        <v>1414</v>
      </c>
      <c r="U148" s="1">
        <f>SUMIFS([1]april25!$U$7:$U$363,[1]april25!$B$7:$B$363,B148)</f>
        <v>12316</v>
      </c>
      <c r="V148" s="1">
        <f>SUMIFS([1]april25!$V$7:$V$363,[1]april25!$B$7:$B$363,B148)</f>
        <v>8828.673835125448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177</v>
      </c>
      <c r="D149" s="1">
        <v>48560</v>
      </c>
      <c r="E149" s="86">
        <f t="shared" si="34"/>
        <v>19691.808596918087</v>
      </c>
      <c r="F149" s="87">
        <f t="shared" si="28"/>
        <v>1.6216065709325924</v>
      </c>
      <c r="G149" s="189">
        <f t="shared" si="35"/>
        <v>-4679.3942316611592</v>
      </c>
      <c r="H149" s="189">
        <f t="shared" si="29"/>
        <v>-11539.386175276419</v>
      </c>
      <c r="I149" s="189">
        <f t="shared" si="30"/>
        <v>0</v>
      </c>
      <c r="J149" s="88">
        <f t="shared" si="31"/>
        <v>0</v>
      </c>
      <c r="K149" s="189">
        <f t="shared" si="36"/>
        <v>-103.22980023684718</v>
      </c>
      <c r="L149" s="88">
        <f t="shared" si="32"/>
        <v>-254.56468738406517</v>
      </c>
      <c r="M149" s="89">
        <f t="shared" si="37"/>
        <v>-11793.950862660484</v>
      </c>
      <c r="N149" s="89">
        <f t="shared" si="38"/>
        <v>36766.04913733952</v>
      </c>
      <c r="O149" s="89">
        <f t="shared" si="39"/>
        <v>14909.184565020079</v>
      </c>
      <c r="P149" s="90">
        <f t="shared" si="33"/>
        <v>1.2277608498422636</v>
      </c>
      <c r="Q149" s="227">
        <f>SUMIFS([1]april25!$Q$7:$Q$363,[1]april25!$B$7:$B$363,B149)</f>
        <v>-6935.1458526421075</v>
      </c>
      <c r="R149" s="90">
        <f t="shared" si="40"/>
        <v>5.901339032581672E-2</v>
      </c>
      <c r="S149" s="90">
        <f t="shared" si="40"/>
        <v>6.7602306711265311E-2</v>
      </c>
      <c r="T149" s="92">
        <v>2466</v>
      </c>
      <c r="U149" s="1">
        <f>SUMIFS([1]april25!$U$7:$U$363,[1]april25!$B$7:$B$363,B149)</f>
        <v>45854</v>
      </c>
      <c r="V149" s="1">
        <f>SUMIFS([1]april25!$V$7:$V$363,[1]april25!$B$7:$B$363,B149)</f>
        <v>18444.891391794048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178</v>
      </c>
      <c r="D150" s="1">
        <v>179697</v>
      </c>
      <c r="E150" s="86">
        <f t="shared" si="34"/>
        <v>9923.0769230769238</v>
      </c>
      <c r="F150" s="87">
        <f t="shared" si="28"/>
        <v>0.81715839675841262</v>
      </c>
      <c r="G150" s="189">
        <f t="shared" si="35"/>
        <v>1377.2194061203613</v>
      </c>
      <c r="H150" s="189">
        <f t="shared" si="29"/>
        <v>24940.06622543362</v>
      </c>
      <c r="I150" s="189">
        <f t="shared" si="30"/>
        <v>352.40861886636247</v>
      </c>
      <c r="J150" s="88">
        <f t="shared" si="31"/>
        <v>6381.7676790509577</v>
      </c>
      <c r="K150" s="189">
        <f t="shared" si="36"/>
        <v>249.17881862951529</v>
      </c>
      <c r="L150" s="88">
        <f t="shared" si="32"/>
        <v>4512.3792265618931</v>
      </c>
      <c r="M150" s="89">
        <f t="shared" si="37"/>
        <v>29452.445451995514</v>
      </c>
      <c r="N150" s="89">
        <f t="shared" si="38"/>
        <v>209149.4454519955</v>
      </c>
      <c r="O150" s="89">
        <f t="shared" si="39"/>
        <v>11549.475147826799</v>
      </c>
      <c r="P150" s="90">
        <f t="shared" si="33"/>
        <v>0.95109114525264016</v>
      </c>
      <c r="Q150" s="227">
        <f>SUMIFS([1]april25!$Q$7:$Q$363,[1]april25!$B$7:$B$363,B150)</f>
        <v>2164.8048643612165</v>
      </c>
      <c r="R150" s="90">
        <f t="shared" si="40"/>
        <v>7.9708708113272173E-2</v>
      </c>
      <c r="S150" s="90">
        <f t="shared" si="40"/>
        <v>7.6667946938509632E-2</v>
      </c>
      <c r="T150" s="92">
        <v>18109</v>
      </c>
      <c r="U150" s="1">
        <f>SUMIFS([1]april25!$U$7:$U$363,[1]april25!$B$7:$B$363,B150)</f>
        <v>166431</v>
      </c>
      <c r="V150" s="1">
        <f>SUMIFS([1]april25!$V$7:$V$363,[1]april25!$B$7:$B$363,B150)</f>
        <v>9216.4691549451763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179</v>
      </c>
      <c r="D151" s="1">
        <v>370197</v>
      </c>
      <c r="E151" s="86">
        <f t="shared" si="34"/>
        <v>11070.153404503455</v>
      </c>
      <c r="F151" s="87">
        <f t="shared" si="28"/>
        <v>0.91161933722960031</v>
      </c>
      <c r="G151" s="189">
        <f t="shared" si="35"/>
        <v>666.03198763591183</v>
      </c>
      <c r="H151" s="189">
        <f t="shared" si="29"/>
        <v>22272.775698532529</v>
      </c>
      <c r="I151" s="189">
        <f t="shared" si="30"/>
        <v>0</v>
      </c>
      <c r="J151" s="88">
        <f t="shared" si="31"/>
        <v>0</v>
      </c>
      <c r="K151" s="189">
        <f t="shared" si="36"/>
        <v>-103.22980023684718</v>
      </c>
      <c r="L151" s="88">
        <f t="shared" si="32"/>
        <v>-3452.1077497204069</v>
      </c>
      <c r="M151" s="89">
        <f t="shared" si="37"/>
        <v>18820.667948812123</v>
      </c>
      <c r="N151" s="89">
        <f t="shared" si="38"/>
        <v>389017.66794881213</v>
      </c>
      <c r="O151" s="89">
        <f t="shared" si="39"/>
        <v>11632.955591902519</v>
      </c>
      <c r="P151" s="90">
        <f t="shared" si="33"/>
        <v>0.95796570103512657</v>
      </c>
      <c r="Q151" s="227">
        <f>SUMIFS([1]april25!$Q$7:$Q$363,[1]april25!$B$7:$B$363,B151)</f>
        <v>2432.7985408739878</v>
      </c>
      <c r="R151" s="90">
        <f t="shared" si="40"/>
        <v>8.3045893783406613E-2</v>
      </c>
      <c r="S151" s="90">
        <f t="shared" si="40"/>
        <v>6.484453041788911E-2</v>
      </c>
      <c r="T151" s="92">
        <v>33441</v>
      </c>
      <c r="U151" s="1">
        <f>SUMIFS([1]april25!$U$7:$U$363,[1]april25!$B$7:$B$363,B151)</f>
        <v>341811</v>
      </c>
      <c r="V151" s="1">
        <f>SUMIFS([1]april25!$V$7:$V$363,[1]april25!$B$7:$B$363,B151)</f>
        <v>10396.027859728094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180</v>
      </c>
      <c r="D152" s="1">
        <v>330010</v>
      </c>
      <c r="E152" s="86">
        <f t="shared" si="34"/>
        <v>11375.340388128641</v>
      </c>
      <c r="F152" s="87">
        <f t="shared" si="28"/>
        <v>0.9367512704176546</v>
      </c>
      <c r="G152" s="189">
        <f t="shared" si="35"/>
        <v>476.8160577882964</v>
      </c>
      <c r="H152" s="189">
        <f t="shared" si="29"/>
        <v>13832.910652496266</v>
      </c>
      <c r="I152" s="189">
        <f t="shared" si="30"/>
        <v>0</v>
      </c>
      <c r="J152" s="88">
        <f t="shared" si="31"/>
        <v>0</v>
      </c>
      <c r="K152" s="189">
        <f t="shared" si="36"/>
        <v>-103.22980023684718</v>
      </c>
      <c r="L152" s="88">
        <f t="shared" si="32"/>
        <v>-2994.7997346711736</v>
      </c>
      <c r="M152" s="89">
        <f t="shared" si="37"/>
        <v>10838.110917825092</v>
      </c>
      <c r="N152" s="89">
        <f t="shared" si="38"/>
        <v>340848.11091782508</v>
      </c>
      <c r="O152" s="89">
        <f t="shared" si="39"/>
        <v>11748.926645680091</v>
      </c>
      <c r="P152" s="90">
        <f t="shared" si="33"/>
        <v>0.96751583564658727</v>
      </c>
      <c r="Q152" s="227">
        <f>SUMIFS([1]april25!$Q$7:$Q$363,[1]april25!$B$7:$B$363,B152)</f>
        <v>1451.3188519869309</v>
      </c>
      <c r="R152" s="90">
        <f t="shared" si="40"/>
        <v>8.4456917146716007E-2</v>
      </c>
      <c r="S152" s="90">
        <f t="shared" si="40"/>
        <v>7.5373361568947111E-2</v>
      </c>
      <c r="T152" s="92">
        <v>29011</v>
      </c>
      <c r="U152" s="1">
        <f>SUMIFS([1]april25!$U$7:$U$363,[1]april25!$B$7:$B$363,B152)</f>
        <v>304309</v>
      </c>
      <c r="V152" s="1">
        <f>SUMIFS([1]april25!$V$7:$V$363,[1]april25!$B$7:$B$363,B152)</f>
        <v>10578.038097886541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181</v>
      </c>
      <c r="D153" s="1">
        <v>315171</v>
      </c>
      <c r="E153" s="86">
        <f t="shared" si="34"/>
        <v>10109.735364875702</v>
      </c>
      <c r="F153" s="87">
        <f t="shared" si="28"/>
        <v>0.8325295879951744</v>
      </c>
      <c r="G153" s="189">
        <f t="shared" si="35"/>
        <v>1261.491172205119</v>
      </c>
      <c r="H153" s="189">
        <f t="shared" si="29"/>
        <v>39326.987293494582</v>
      </c>
      <c r="I153" s="189">
        <f t="shared" si="30"/>
        <v>287.0781642367902</v>
      </c>
      <c r="J153" s="88">
        <f t="shared" si="31"/>
        <v>8949.6617700819334</v>
      </c>
      <c r="K153" s="189">
        <f t="shared" si="36"/>
        <v>183.84836399994302</v>
      </c>
      <c r="L153" s="88">
        <f t="shared" si="32"/>
        <v>5731.4727476982234</v>
      </c>
      <c r="M153" s="89">
        <f t="shared" si="37"/>
        <v>45058.460041192804</v>
      </c>
      <c r="N153" s="89">
        <f t="shared" si="38"/>
        <v>360229.46004119283</v>
      </c>
      <c r="O153" s="89">
        <f t="shared" si="39"/>
        <v>11555.074901080765</v>
      </c>
      <c r="P153" s="90">
        <f t="shared" si="33"/>
        <v>0.9515522809897432</v>
      </c>
      <c r="Q153" s="227">
        <f>SUMIFS([1]april25!$Q$7:$Q$363,[1]april25!$B$7:$B$363,B153)</f>
        <v>4525.7048228207714</v>
      </c>
      <c r="R153" s="90">
        <f t="shared" si="40"/>
        <v>9.0708056478405311E-2</v>
      </c>
      <c r="S153" s="90">
        <f t="shared" si="40"/>
        <v>8.1191694285554505E-2</v>
      </c>
      <c r="T153" s="92">
        <v>31175</v>
      </c>
      <c r="U153" s="1">
        <f>SUMIFS([1]april25!$U$7:$U$363,[1]april25!$B$7:$B$363,B153)</f>
        <v>288960</v>
      </c>
      <c r="V153" s="1">
        <f>SUMIFS([1]april25!$V$7:$V$363,[1]april25!$B$7:$B$363,B153)</f>
        <v>9350.5484904378209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182</v>
      </c>
      <c r="D154" s="1">
        <v>356155</v>
      </c>
      <c r="E154" s="86">
        <f t="shared" si="34"/>
        <v>9917.7132354988735</v>
      </c>
      <c r="F154" s="87">
        <f t="shared" si="28"/>
        <v>0.81671670086348314</v>
      </c>
      <c r="G154" s="189">
        <f t="shared" si="35"/>
        <v>1380.5448924187524</v>
      </c>
      <c r="H154" s="189">
        <f t="shared" si="29"/>
        <v>49576.747631649814</v>
      </c>
      <c r="I154" s="189">
        <f t="shared" si="30"/>
        <v>354.28590951868006</v>
      </c>
      <c r="J154" s="88">
        <f t="shared" si="31"/>
        <v>12722.761296725319</v>
      </c>
      <c r="K154" s="189">
        <f t="shared" si="36"/>
        <v>251.05610928183287</v>
      </c>
      <c r="L154" s="88">
        <f t="shared" si="32"/>
        <v>9015.675940419902</v>
      </c>
      <c r="M154" s="89">
        <f t="shared" si="37"/>
        <v>58592.423572069718</v>
      </c>
      <c r="N154" s="89">
        <f t="shared" si="38"/>
        <v>414747.42357206973</v>
      </c>
      <c r="O154" s="89">
        <f t="shared" si="39"/>
        <v>11549.314237199458</v>
      </c>
      <c r="P154" s="90">
        <f t="shared" si="33"/>
        <v>0.95107789437579238</v>
      </c>
      <c r="Q154" s="227">
        <f>SUMIFS([1]april25!$Q$7:$Q$363,[1]april25!$B$7:$B$363,B154)</f>
        <v>5927.5786666340136</v>
      </c>
      <c r="R154" s="90">
        <f t="shared" si="40"/>
        <v>0.10287924392751416</v>
      </c>
      <c r="S154" s="90">
        <f t="shared" si="40"/>
        <v>9.3696517355312856E-2</v>
      </c>
      <c r="T154" s="92">
        <v>35911</v>
      </c>
      <c r="U154" s="1">
        <f>SUMIFS([1]april25!$U$7:$U$363,[1]april25!$B$7:$B$363,B154)</f>
        <v>322932</v>
      </c>
      <c r="V154" s="1">
        <f>SUMIFS([1]april25!$V$7:$V$363,[1]april25!$B$7:$B$363,B154)</f>
        <v>9068.0669437268334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183</v>
      </c>
      <c r="D155" s="1">
        <v>70821</v>
      </c>
      <c r="E155" s="86">
        <f t="shared" si="34"/>
        <v>8929.6431723616188</v>
      </c>
      <c r="F155" s="87">
        <f t="shared" si="28"/>
        <v>0.73534982696567774</v>
      </c>
      <c r="G155" s="189">
        <f t="shared" si="35"/>
        <v>1993.1483315638502</v>
      </c>
      <c r="H155" s="189">
        <f t="shared" si="29"/>
        <v>15807.659417632896</v>
      </c>
      <c r="I155" s="189">
        <f t="shared" si="30"/>
        <v>700.11043161671921</v>
      </c>
      <c r="J155" s="88">
        <f t="shared" si="31"/>
        <v>5552.5758331522002</v>
      </c>
      <c r="K155" s="189">
        <f t="shared" si="36"/>
        <v>596.88063137987206</v>
      </c>
      <c r="L155" s="88">
        <f t="shared" si="32"/>
        <v>4733.8602874737653</v>
      </c>
      <c r="M155" s="89">
        <f t="shared" si="37"/>
        <v>20541.519705106661</v>
      </c>
      <c r="N155" s="89">
        <f t="shared" si="38"/>
        <v>91362.519705106664</v>
      </c>
      <c r="O155" s="89">
        <f t="shared" si="39"/>
        <v>11519.672135305342</v>
      </c>
      <c r="P155" s="90">
        <f t="shared" si="33"/>
        <v>0.94863688815885827</v>
      </c>
      <c r="Q155" s="227">
        <f>SUMIFS([1]april25!$Q$7:$Q$363,[1]april25!$B$7:$B$363,B155)</f>
        <v>1787.3456789026968</v>
      </c>
      <c r="R155" s="90">
        <f t="shared" si="40"/>
        <v>0.12021322029072619</v>
      </c>
      <c r="S155" s="90">
        <f t="shared" si="40"/>
        <v>0.11993073051130597</v>
      </c>
      <c r="T155" s="92">
        <v>7931</v>
      </c>
      <c r="U155" s="1">
        <f>SUMIFS([1]april25!$U$7:$U$363,[1]april25!$B$7:$B$363,B155)</f>
        <v>63221</v>
      </c>
      <c r="V155" s="1">
        <f>SUMIFS([1]april25!$V$7:$V$363,[1]april25!$B$7:$B$363,B155)</f>
        <v>7973.3888258292345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184</v>
      </c>
      <c r="D156" s="1">
        <v>209540</v>
      </c>
      <c r="E156" s="86">
        <f t="shared" si="34"/>
        <v>9660.2277442257164</v>
      </c>
      <c r="F156" s="87">
        <f t="shared" si="28"/>
        <v>0.79551295197910155</v>
      </c>
      <c r="G156" s="189">
        <f t="shared" si="35"/>
        <v>1540.1858970081098</v>
      </c>
      <c r="H156" s="189">
        <f t="shared" si="29"/>
        <v>33408.172292002906</v>
      </c>
      <c r="I156" s="189">
        <f t="shared" si="30"/>
        <v>444.40583146428503</v>
      </c>
      <c r="J156" s="88">
        <f t="shared" si="31"/>
        <v>9639.6068902918068</v>
      </c>
      <c r="K156" s="189">
        <f t="shared" si="36"/>
        <v>341.17603122743787</v>
      </c>
      <c r="L156" s="88">
        <f t="shared" si="32"/>
        <v>7400.4492933543552</v>
      </c>
      <c r="M156" s="89">
        <f t="shared" si="37"/>
        <v>40808.621585357265</v>
      </c>
      <c r="N156" s="89">
        <f t="shared" si="38"/>
        <v>250348.62158535726</v>
      </c>
      <c r="O156" s="89">
        <f t="shared" si="39"/>
        <v>11541.589672461263</v>
      </c>
      <c r="P156" s="90">
        <f t="shared" si="33"/>
        <v>0.95044178190926087</v>
      </c>
      <c r="Q156" s="227">
        <f>SUMIFS([1]april25!$Q$7:$Q$363,[1]april25!$B$7:$B$363,B156)</f>
        <v>3547.9037386304626</v>
      </c>
      <c r="R156" s="90">
        <f t="shared" si="40"/>
        <v>0.11704622995564654</v>
      </c>
      <c r="S156" s="90">
        <f t="shared" si="40"/>
        <v>0.11261738961743334</v>
      </c>
      <c r="T156" s="92">
        <v>21691</v>
      </c>
      <c r="U156" s="1">
        <f>SUMIFS([1]april25!$U$7:$U$363,[1]april25!$B$7:$B$363,B156)</f>
        <v>187584</v>
      </c>
      <c r="V156" s="1">
        <f>SUMIFS([1]april25!$V$7:$V$363,[1]april25!$B$7:$B$363,B156)</f>
        <v>8682.4346216153663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185</v>
      </c>
      <c r="D157" s="1">
        <v>46262</v>
      </c>
      <c r="E157" s="86">
        <f t="shared" si="34"/>
        <v>9241.3104274870147</v>
      </c>
      <c r="F157" s="87">
        <f t="shared" si="28"/>
        <v>0.76101540594835004</v>
      </c>
      <c r="G157" s="189">
        <f t="shared" si="35"/>
        <v>1799.9146333861049</v>
      </c>
      <c r="H157" s="189">
        <f t="shared" si="29"/>
        <v>9010.3726547308415</v>
      </c>
      <c r="I157" s="189">
        <f t="shared" si="30"/>
        <v>591.02689232283058</v>
      </c>
      <c r="J157" s="88">
        <f t="shared" si="31"/>
        <v>2958.6806229680897</v>
      </c>
      <c r="K157" s="189">
        <f t="shared" si="36"/>
        <v>487.79709208598342</v>
      </c>
      <c r="L157" s="88">
        <f t="shared" si="32"/>
        <v>2441.9122429824333</v>
      </c>
      <c r="M157" s="89">
        <f t="shared" si="37"/>
        <v>11452.284897713274</v>
      </c>
      <c r="N157" s="89">
        <f t="shared" si="38"/>
        <v>57714.284897713274</v>
      </c>
      <c r="O157" s="89">
        <f t="shared" si="39"/>
        <v>11529.022152959104</v>
      </c>
      <c r="P157" s="90">
        <f t="shared" si="33"/>
        <v>0.94940685552833848</v>
      </c>
      <c r="Q157" s="227">
        <f>SUMIFS([1]april25!$Q$7:$Q$363,[1]april25!$B$7:$B$363,B157)</f>
        <v>122.99526649691325</v>
      </c>
      <c r="R157" s="90">
        <f t="shared" si="40"/>
        <v>0.14238443303042275</v>
      </c>
      <c r="S157" s="90">
        <f t="shared" si="40"/>
        <v>0.1391895904290591</v>
      </c>
      <c r="T157" s="92">
        <v>5006</v>
      </c>
      <c r="U157" s="1">
        <f>SUMIFS([1]april25!$U$7:$U$363,[1]april25!$B$7:$B$363,B157)</f>
        <v>40496</v>
      </c>
      <c r="V157" s="1">
        <f>SUMIFS([1]april25!$V$7:$V$363,[1]april25!$B$7:$B$363,B157)</f>
        <v>8112.1794871794873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186</v>
      </c>
      <c r="D158" s="1">
        <v>80571</v>
      </c>
      <c r="E158" s="86">
        <f t="shared" si="34"/>
        <v>9886.0122699386502</v>
      </c>
      <c r="F158" s="87">
        <f t="shared" si="28"/>
        <v>0.81410614867350239</v>
      </c>
      <c r="G158" s="189">
        <f t="shared" si="35"/>
        <v>1400.1994910660908</v>
      </c>
      <c r="H158" s="189">
        <f t="shared" si="29"/>
        <v>11411.625852188639</v>
      </c>
      <c r="I158" s="189">
        <f t="shared" si="30"/>
        <v>365.38124746475819</v>
      </c>
      <c r="J158" s="88">
        <f t="shared" si="31"/>
        <v>2977.8571668377795</v>
      </c>
      <c r="K158" s="189">
        <f t="shared" si="36"/>
        <v>262.15144722791104</v>
      </c>
      <c r="L158" s="88">
        <f t="shared" si="32"/>
        <v>2136.5342949074748</v>
      </c>
      <c r="M158" s="89">
        <f t="shared" si="37"/>
        <v>13548.160147096114</v>
      </c>
      <c r="N158" s="89">
        <f t="shared" si="38"/>
        <v>94119.160147096118</v>
      </c>
      <c r="O158" s="89">
        <f t="shared" si="39"/>
        <v>11548.363208232653</v>
      </c>
      <c r="P158" s="90">
        <f t="shared" si="33"/>
        <v>0.95099957781009303</v>
      </c>
      <c r="Q158" s="227">
        <f>SUMIFS([1]april25!$Q$7:$Q$363,[1]april25!$B$7:$B$363,B158)</f>
        <v>693.52516619052403</v>
      </c>
      <c r="R158" s="90">
        <f t="shared" si="40"/>
        <v>0.11410556008794369</v>
      </c>
      <c r="S158" s="90">
        <f t="shared" si="40"/>
        <v>0.10891095747649081</v>
      </c>
      <c r="T158" s="92">
        <v>8150</v>
      </c>
      <c r="U158" s="1">
        <f>SUMIFS([1]april25!$U$7:$U$363,[1]april25!$B$7:$B$363,B158)</f>
        <v>72319</v>
      </c>
      <c r="V158" s="1">
        <f>SUMIFS([1]april25!$V$7:$V$363,[1]april25!$B$7:$B$363,B158)</f>
        <v>8915.0641025641016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187</v>
      </c>
      <c r="D159" s="1">
        <v>52099</v>
      </c>
      <c r="E159" s="86">
        <f t="shared" si="34"/>
        <v>8598.6136326126416</v>
      </c>
      <c r="F159" s="87">
        <f t="shared" si="28"/>
        <v>0.70808977747922552</v>
      </c>
      <c r="G159" s="189">
        <f t="shared" si="35"/>
        <v>2198.386646208216</v>
      </c>
      <c r="H159" s="189">
        <f t="shared" si="29"/>
        <v>13320.024689375581</v>
      </c>
      <c r="I159" s="189">
        <f t="shared" si="30"/>
        <v>815.97077052886118</v>
      </c>
      <c r="J159" s="88">
        <f t="shared" si="31"/>
        <v>4943.9668986343695</v>
      </c>
      <c r="K159" s="189">
        <f t="shared" si="36"/>
        <v>712.74097029201403</v>
      </c>
      <c r="L159" s="88">
        <f t="shared" si="32"/>
        <v>4318.4975389993124</v>
      </c>
      <c r="M159" s="89">
        <f t="shared" si="37"/>
        <v>17638.522228374895</v>
      </c>
      <c r="N159" s="89">
        <f t="shared" si="38"/>
        <v>69737.522228374903</v>
      </c>
      <c r="O159" s="89">
        <f t="shared" si="39"/>
        <v>11509.741249112874</v>
      </c>
      <c r="P159" s="90">
        <f t="shared" si="33"/>
        <v>0.94781908667426484</v>
      </c>
      <c r="Q159" s="227">
        <f>SUMIFS([1]april25!$Q$7:$Q$363,[1]april25!$B$7:$B$363,B159)</f>
        <v>1022.3958149629907</v>
      </c>
      <c r="R159" s="90">
        <f t="shared" si="40"/>
        <v>9.6636355982150368E-2</v>
      </c>
      <c r="S159" s="90">
        <f t="shared" si="40"/>
        <v>9.3197489706583272E-2</v>
      </c>
      <c r="T159" s="92">
        <v>6059</v>
      </c>
      <c r="U159" s="1">
        <f>SUMIFS([1]april25!$U$7:$U$363,[1]april25!$B$7:$B$363,B159)</f>
        <v>47508</v>
      </c>
      <c r="V159" s="1">
        <f>SUMIFS([1]april25!$V$7:$V$363,[1]april25!$B$7:$B$363,B159)</f>
        <v>7865.5629139072844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188</v>
      </c>
      <c r="D160" s="1">
        <v>41082</v>
      </c>
      <c r="E160" s="86">
        <f t="shared" si="34"/>
        <v>9103.0356747174828</v>
      </c>
      <c r="F160" s="87">
        <f t="shared" si="28"/>
        <v>0.74962857743122513</v>
      </c>
      <c r="G160" s="189">
        <f t="shared" si="35"/>
        <v>1885.6449801032147</v>
      </c>
      <c r="H160" s="189">
        <f t="shared" si="29"/>
        <v>8509.9157952058067</v>
      </c>
      <c r="I160" s="189">
        <f t="shared" si="30"/>
        <v>639.42305579216679</v>
      </c>
      <c r="J160" s="88">
        <f t="shared" si="31"/>
        <v>2885.7162507900489</v>
      </c>
      <c r="K160" s="189">
        <f t="shared" si="36"/>
        <v>536.19325555531964</v>
      </c>
      <c r="L160" s="88">
        <f t="shared" si="32"/>
        <v>2419.8401623211575</v>
      </c>
      <c r="M160" s="89">
        <f t="shared" si="37"/>
        <v>10929.755957526964</v>
      </c>
      <c r="N160" s="89">
        <f t="shared" si="38"/>
        <v>52011.755957526962</v>
      </c>
      <c r="O160" s="89">
        <f t="shared" si="39"/>
        <v>11524.873910376016</v>
      </c>
      <c r="P160" s="90">
        <f t="shared" si="33"/>
        <v>0.94906525067282455</v>
      </c>
      <c r="Q160" s="227">
        <f>SUMIFS([1]april25!$Q$7:$Q$363,[1]april25!$B$7:$B$363,B160)</f>
        <v>757.26655767090415</v>
      </c>
      <c r="R160" s="90">
        <f t="shared" si="40"/>
        <v>1.4696075283424309E-2</v>
      </c>
      <c r="S160" s="90">
        <f t="shared" si="40"/>
        <v>1.8968006466758017E-2</v>
      </c>
      <c r="T160" s="92">
        <v>4513</v>
      </c>
      <c r="U160" s="1">
        <f>SUMIFS([1]april25!$U$7:$U$363,[1]april25!$B$7:$B$363,B160)</f>
        <v>40487</v>
      </c>
      <c r="V160" s="1">
        <f>SUMIFS([1]april25!$V$7:$V$363,[1]april25!$B$7:$B$363,B160)</f>
        <v>8933.5834068843778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189</v>
      </c>
      <c r="D161" s="1">
        <v>64210</v>
      </c>
      <c r="E161" s="86">
        <f t="shared" si="34"/>
        <v>8860.2180212501735</v>
      </c>
      <c r="F161" s="87">
        <f t="shared" si="28"/>
        <v>0.72963271466102497</v>
      </c>
      <c r="G161" s="189">
        <f t="shared" si="35"/>
        <v>2036.1919252529465</v>
      </c>
      <c r="H161" s="189">
        <f t="shared" si="29"/>
        <v>14756.282882308104</v>
      </c>
      <c r="I161" s="189">
        <f t="shared" si="30"/>
        <v>724.40923450572507</v>
      </c>
      <c r="J161" s="88">
        <f t="shared" si="31"/>
        <v>5249.7937224629895</v>
      </c>
      <c r="K161" s="189">
        <f t="shared" si="36"/>
        <v>621.17943426887791</v>
      </c>
      <c r="L161" s="88">
        <f t="shared" si="32"/>
        <v>4501.6873601465577</v>
      </c>
      <c r="M161" s="89">
        <f t="shared" si="37"/>
        <v>19257.970242454663</v>
      </c>
      <c r="N161" s="89">
        <f t="shared" si="38"/>
        <v>83467.97024245467</v>
      </c>
      <c r="O161" s="89">
        <f t="shared" si="39"/>
        <v>11517.589380771999</v>
      </c>
      <c r="P161" s="90">
        <f t="shared" si="33"/>
        <v>0.94846537478971871</v>
      </c>
      <c r="Q161" s="227">
        <f>SUMIFS([1]april25!$Q$7:$Q$363,[1]april25!$B$7:$B$363,B161)</f>
        <v>1107.2720747708772</v>
      </c>
      <c r="R161" s="90">
        <f t="shared" si="40"/>
        <v>0.15535482942277243</v>
      </c>
      <c r="S161" s="90">
        <f t="shared" si="40"/>
        <v>0.17002195296449946</v>
      </c>
      <c r="T161" s="92">
        <v>7247</v>
      </c>
      <c r="U161" s="1">
        <f>SUMIFS([1]april25!$U$7:$U$363,[1]april25!$B$7:$B$363,B161)</f>
        <v>55576</v>
      </c>
      <c r="V161" s="1">
        <f>SUMIFS([1]april25!$V$7:$V$363,[1]april25!$B$7:$B$363,B161)</f>
        <v>7572.6938274969343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190</v>
      </c>
      <c r="D162" s="1">
        <v>31417</v>
      </c>
      <c r="E162" s="86">
        <f t="shared" si="34"/>
        <v>8827.4796291093007</v>
      </c>
      <c r="F162" s="87">
        <f t="shared" si="28"/>
        <v>0.72693673112268631</v>
      </c>
      <c r="G162" s="189">
        <f t="shared" si="35"/>
        <v>2056.4897283802875</v>
      </c>
      <c r="H162" s="189">
        <f t="shared" si="29"/>
        <v>7319.0469433054432</v>
      </c>
      <c r="I162" s="189">
        <f t="shared" si="30"/>
        <v>735.86767175503053</v>
      </c>
      <c r="J162" s="88">
        <f t="shared" si="31"/>
        <v>2618.9530437761537</v>
      </c>
      <c r="K162" s="189">
        <f t="shared" si="36"/>
        <v>632.63787151818337</v>
      </c>
      <c r="L162" s="88">
        <f t="shared" si="32"/>
        <v>2251.5581847332146</v>
      </c>
      <c r="M162" s="89">
        <f t="shared" si="37"/>
        <v>9570.6051280386582</v>
      </c>
      <c r="N162" s="89">
        <f t="shared" si="38"/>
        <v>40987.60512803866</v>
      </c>
      <c r="O162" s="89">
        <f t="shared" si="39"/>
        <v>11516.607229007772</v>
      </c>
      <c r="P162" s="90">
        <f t="shared" si="33"/>
        <v>0.9483844952835685</v>
      </c>
      <c r="Q162" s="227">
        <f>SUMIFS([1]april25!$Q$7:$Q$363,[1]april25!$B$7:$B$363,B162)</f>
        <v>-228.90846914453323</v>
      </c>
      <c r="R162" s="90">
        <f t="shared" si="40"/>
        <v>8.0141648903252427E-2</v>
      </c>
      <c r="S162" s="90">
        <f t="shared" si="40"/>
        <v>9.7137415224854723E-2</v>
      </c>
      <c r="T162" s="92">
        <v>3559</v>
      </c>
      <c r="U162" s="1">
        <f>SUMIFS([1]april25!$U$7:$U$363,[1]april25!$B$7:$B$363,B162)</f>
        <v>29086</v>
      </c>
      <c r="V162" s="1">
        <f>SUMIFS([1]april25!$V$7:$V$363,[1]april25!$B$7:$B$363,B162)</f>
        <v>8045.9197786998611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191</v>
      </c>
      <c r="D163" s="1">
        <v>215231</v>
      </c>
      <c r="E163" s="86">
        <f t="shared" si="34"/>
        <v>9828.3483264075985</v>
      </c>
      <c r="F163" s="87">
        <f t="shared" si="28"/>
        <v>0.80935756353082156</v>
      </c>
      <c r="G163" s="189">
        <f t="shared" si="35"/>
        <v>1435.9511360553429</v>
      </c>
      <c r="H163" s="189">
        <f t="shared" si="29"/>
        <v>31445.893928475954</v>
      </c>
      <c r="I163" s="189">
        <f t="shared" si="30"/>
        <v>385.56362770062628</v>
      </c>
      <c r="J163" s="88">
        <f t="shared" si="31"/>
        <v>8443.4578830160153</v>
      </c>
      <c r="K163" s="189">
        <f t="shared" si="36"/>
        <v>282.33382746377913</v>
      </c>
      <c r="L163" s="88">
        <f t="shared" si="32"/>
        <v>6182.8284876292992</v>
      </c>
      <c r="M163" s="89">
        <f t="shared" si="37"/>
        <v>37628.722416105251</v>
      </c>
      <c r="N163" s="89">
        <f t="shared" si="38"/>
        <v>252859.72241610524</v>
      </c>
      <c r="O163" s="89">
        <f t="shared" si="39"/>
        <v>11546.63328992672</v>
      </c>
      <c r="P163" s="90">
        <f t="shared" si="33"/>
        <v>0.95085712025581248</v>
      </c>
      <c r="Q163" s="227">
        <f>SUMIFS([1]april25!$Q$7:$Q$363,[1]april25!$B$7:$B$363,B163)</f>
        <v>1528.4292790682521</v>
      </c>
      <c r="R163" s="90">
        <f t="shared" si="40"/>
        <v>9.7865286031268331E-2</v>
      </c>
      <c r="S163" s="90">
        <f t="shared" si="40"/>
        <v>9.0946914896864128E-2</v>
      </c>
      <c r="T163" s="92">
        <v>21899</v>
      </c>
      <c r="U163" s="1">
        <f>SUMIFS([1]april25!$U$7:$U$363,[1]april25!$B$7:$B$363,B163)</f>
        <v>196045</v>
      </c>
      <c r="V163" s="1">
        <f>SUMIFS([1]april25!$V$7:$V$363,[1]april25!$B$7:$B$363,B163)</f>
        <v>9009.0069390193476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192</v>
      </c>
      <c r="D164" s="1">
        <v>67220</v>
      </c>
      <c r="E164" s="86">
        <f t="shared" si="34"/>
        <v>10275.145215530418</v>
      </c>
      <c r="F164" s="87">
        <f t="shared" si="28"/>
        <v>0.84615097271453665</v>
      </c>
      <c r="G164" s="189">
        <f t="shared" si="35"/>
        <v>1158.937064799195</v>
      </c>
      <c r="H164" s="189">
        <f t="shared" si="29"/>
        <v>7581.7662779163338</v>
      </c>
      <c r="I164" s="189">
        <f t="shared" si="30"/>
        <v>229.18471650763956</v>
      </c>
      <c r="J164" s="88">
        <f t="shared" si="31"/>
        <v>1499.3264153929781</v>
      </c>
      <c r="K164" s="189">
        <f t="shared" si="36"/>
        <v>125.95491627079238</v>
      </c>
      <c r="L164" s="88">
        <f t="shared" si="32"/>
        <v>823.99706224352383</v>
      </c>
      <c r="M164" s="89">
        <f t="shared" si="37"/>
        <v>8405.7633401598578</v>
      </c>
      <c r="N164" s="89">
        <f t="shared" si="38"/>
        <v>75625.763340159858</v>
      </c>
      <c r="O164" s="89">
        <f t="shared" si="39"/>
        <v>11560.037196600406</v>
      </c>
      <c r="P164" s="90">
        <f t="shared" si="33"/>
        <v>0.95196092253132403</v>
      </c>
      <c r="Q164" s="227">
        <f>SUMIFS([1]april25!$Q$7:$Q$363,[1]april25!$B$7:$B$363,B164)</f>
        <v>-446.05997334743006</v>
      </c>
      <c r="R164" s="90">
        <f t="shared" si="40"/>
        <v>0.11824594091030077</v>
      </c>
      <c r="S164" s="90">
        <f t="shared" si="40"/>
        <v>0.12234834118267111</v>
      </c>
      <c r="T164" s="92">
        <v>6542</v>
      </c>
      <c r="U164" s="1">
        <f>SUMIFS([1]april25!$U$7:$U$363,[1]april25!$B$7:$B$363,B164)</f>
        <v>60112</v>
      </c>
      <c r="V164" s="1">
        <f>SUMIFS([1]april25!$V$7:$V$363,[1]april25!$B$7:$B$363,B164)</f>
        <v>9155.0411209259819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193</v>
      </c>
      <c r="D165" s="1">
        <v>46872</v>
      </c>
      <c r="E165" s="86">
        <f t="shared" si="34"/>
        <v>11146.730083234244</v>
      </c>
      <c r="F165" s="87">
        <f t="shared" si="28"/>
        <v>0.91792537279758146</v>
      </c>
      <c r="G165" s="189">
        <f t="shared" si="35"/>
        <v>618.55444682282246</v>
      </c>
      <c r="H165" s="189">
        <f t="shared" si="29"/>
        <v>2601.0214488899683</v>
      </c>
      <c r="I165" s="189">
        <f t="shared" si="30"/>
        <v>0</v>
      </c>
      <c r="J165" s="88">
        <f t="shared" si="31"/>
        <v>0</v>
      </c>
      <c r="K165" s="189">
        <f t="shared" si="36"/>
        <v>-103.22980023684718</v>
      </c>
      <c r="L165" s="88">
        <f t="shared" si="32"/>
        <v>-434.08130999594238</v>
      </c>
      <c r="M165" s="89">
        <f t="shared" si="37"/>
        <v>2166.9401388940259</v>
      </c>
      <c r="N165" s="89">
        <f t="shared" si="38"/>
        <v>49038.940138894024</v>
      </c>
      <c r="O165" s="89">
        <f t="shared" si="39"/>
        <v>11662.05472982022</v>
      </c>
      <c r="P165" s="90">
        <f t="shared" si="33"/>
        <v>0.9603619945509595</v>
      </c>
      <c r="Q165" s="227">
        <f>SUMIFS([1]april25!$Q$7:$Q$363,[1]april25!$B$7:$B$363,B165)</f>
        <v>-4077.2207645494127</v>
      </c>
      <c r="R165" s="90">
        <f t="shared" si="40"/>
        <v>1.8646498891641675E-2</v>
      </c>
      <c r="S165" s="90">
        <f t="shared" si="40"/>
        <v>3.899520422027361E-2</v>
      </c>
      <c r="T165" s="92">
        <v>4205</v>
      </c>
      <c r="U165" s="1">
        <f>SUMIFS([1]april25!$U$7:$U$363,[1]april25!$B$7:$B$363,B165)</f>
        <v>46014</v>
      </c>
      <c r="V165" s="1">
        <f>SUMIFS([1]april25!$V$7:$V$363,[1]april25!$B$7:$B$363,B165)</f>
        <v>10728.374912567033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194</v>
      </c>
      <c r="D166" s="1">
        <v>21193</v>
      </c>
      <c r="E166" s="86">
        <f t="shared" si="34"/>
        <v>9419.1111111111113</v>
      </c>
      <c r="F166" s="87">
        <f t="shared" si="28"/>
        <v>0.77565716703708354</v>
      </c>
      <c r="G166" s="189">
        <f t="shared" si="35"/>
        <v>1689.678209539165</v>
      </c>
      <c r="H166" s="189">
        <f t="shared" si="29"/>
        <v>3801.7759714631211</v>
      </c>
      <c r="I166" s="189">
        <f t="shared" si="30"/>
        <v>528.79665305439687</v>
      </c>
      <c r="J166" s="88">
        <f t="shared" si="31"/>
        <v>1189.7924693723928</v>
      </c>
      <c r="K166" s="189">
        <f t="shared" si="36"/>
        <v>425.56685281754972</v>
      </c>
      <c r="L166" s="88">
        <f t="shared" si="32"/>
        <v>957.52541883948686</v>
      </c>
      <c r="M166" s="89">
        <f t="shared" si="37"/>
        <v>4759.3013903026076</v>
      </c>
      <c r="N166" s="89">
        <f t="shared" si="38"/>
        <v>25952.301390302608</v>
      </c>
      <c r="O166" s="89">
        <f t="shared" si="39"/>
        <v>11534.356173467826</v>
      </c>
      <c r="P166" s="90">
        <f t="shared" si="33"/>
        <v>0.94984610836100036</v>
      </c>
      <c r="Q166" s="227">
        <f>SUMIFS([1]april25!$Q$7:$Q$363,[1]april25!$B$7:$B$363,B166)</f>
        <v>111.94185569676938</v>
      </c>
      <c r="R166" s="90">
        <f t="shared" si="40"/>
        <v>0.11301927419778374</v>
      </c>
      <c r="S166" s="90">
        <f t="shared" si="40"/>
        <v>0.12588083025518035</v>
      </c>
      <c r="T166" s="92">
        <v>2250</v>
      </c>
      <c r="U166" s="1">
        <f>SUMIFS([1]april25!$U$7:$U$363,[1]april25!$B$7:$B$363,B166)</f>
        <v>19041</v>
      </c>
      <c r="V166" s="1">
        <f>SUMIFS([1]april25!$V$7:$V$363,[1]april25!$B$7:$B$363,B166)</f>
        <v>8365.992970123023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195</v>
      </c>
      <c r="D167" s="1">
        <v>20709</v>
      </c>
      <c r="E167" s="86">
        <f t="shared" si="34"/>
        <v>11218.30985915493</v>
      </c>
      <c r="F167" s="87">
        <f t="shared" si="28"/>
        <v>0.9238199169379826</v>
      </c>
      <c r="G167" s="189">
        <f t="shared" si="35"/>
        <v>574.17498575199761</v>
      </c>
      <c r="H167" s="189">
        <f t="shared" si="29"/>
        <v>1059.9270236981877</v>
      </c>
      <c r="I167" s="189">
        <f t="shared" si="30"/>
        <v>0</v>
      </c>
      <c r="J167" s="88">
        <f t="shared" si="31"/>
        <v>0</v>
      </c>
      <c r="K167" s="189">
        <f t="shared" si="36"/>
        <v>-103.22980023684718</v>
      </c>
      <c r="L167" s="88">
        <f t="shared" si="32"/>
        <v>-190.56221123721988</v>
      </c>
      <c r="M167" s="89">
        <f t="shared" si="37"/>
        <v>869.36481246096776</v>
      </c>
      <c r="N167" s="89">
        <f t="shared" si="38"/>
        <v>21578.364812460968</v>
      </c>
      <c r="O167" s="89">
        <f t="shared" si="39"/>
        <v>11689.255044670081</v>
      </c>
      <c r="P167" s="90">
        <f t="shared" si="33"/>
        <v>0.96260192132431199</v>
      </c>
      <c r="Q167" s="227">
        <f>SUMIFS([1]april25!$Q$7:$Q$363,[1]april25!$B$7:$B$363,B167)</f>
        <v>-2141.8421858164625</v>
      </c>
      <c r="R167" s="90">
        <f t="shared" si="40"/>
        <v>0.10306807286673059</v>
      </c>
      <c r="S167" s="90">
        <f t="shared" si="40"/>
        <v>9.7690167852754181E-2</v>
      </c>
      <c r="T167" s="92">
        <v>1846</v>
      </c>
      <c r="U167" s="1">
        <f>SUMIFS([1]april25!$U$7:$U$363,[1]april25!$B$7:$B$363,B167)</f>
        <v>18774</v>
      </c>
      <c r="V167" s="1">
        <f>SUMIFS([1]april25!$V$7:$V$363,[1]april25!$B$7:$B$363,B167)</f>
        <v>10219.923788786064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196</v>
      </c>
      <c r="D168" s="1">
        <v>11679</v>
      </c>
      <c r="E168" s="86">
        <f t="shared" si="34"/>
        <v>8807.6923076923085</v>
      </c>
      <c r="F168" s="87">
        <f t="shared" si="28"/>
        <v>0.72530725913828098</v>
      </c>
      <c r="G168" s="189">
        <f t="shared" si="35"/>
        <v>2068.7578676588228</v>
      </c>
      <c r="H168" s="189">
        <f t="shared" si="29"/>
        <v>2743.1729325155989</v>
      </c>
      <c r="I168" s="189">
        <f t="shared" si="30"/>
        <v>742.79323425097778</v>
      </c>
      <c r="J168" s="88">
        <f t="shared" si="31"/>
        <v>984.94382861679651</v>
      </c>
      <c r="K168" s="189">
        <f t="shared" si="36"/>
        <v>639.56343401413062</v>
      </c>
      <c r="L168" s="88">
        <f t="shared" si="32"/>
        <v>848.06111350273727</v>
      </c>
      <c r="M168" s="89">
        <f t="shared" si="37"/>
        <v>3591.2340460183359</v>
      </c>
      <c r="N168" s="89">
        <f t="shared" si="38"/>
        <v>15270.234046018337</v>
      </c>
      <c r="O168" s="89">
        <f t="shared" si="39"/>
        <v>11516.013609365262</v>
      </c>
      <c r="P168" s="90">
        <f t="shared" si="33"/>
        <v>0.9483356111240363</v>
      </c>
      <c r="Q168" s="227">
        <f>SUMIFS([1]april25!$Q$7:$Q$363,[1]april25!$B$7:$B$363,B168)</f>
        <v>154.89032029062719</v>
      </c>
      <c r="R168" s="90">
        <f t="shared" si="40"/>
        <v>0.15622215622215621</v>
      </c>
      <c r="S168" s="90">
        <f t="shared" si="40"/>
        <v>0.18674084058699453</v>
      </c>
      <c r="T168" s="92">
        <v>1326</v>
      </c>
      <c r="U168" s="1">
        <f>SUMIFS([1]april25!$U$7:$U$363,[1]april25!$B$7:$B$363,B168)</f>
        <v>10101</v>
      </c>
      <c r="V168" s="1">
        <f>SUMIFS([1]april25!$V$7:$V$363,[1]april25!$B$7:$B$363,B168)</f>
        <v>7421.7487141807496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197</v>
      </c>
      <c r="D169" s="1">
        <v>14723</v>
      </c>
      <c r="E169" s="86">
        <f t="shared" si="34"/>
        <v>9167.4968866749678</v>
      </c>
      <c r="F169" s="87">
        <f t="shared" si="28"/>
        <v>0.75493691284216835</v>
      </c>
      <c r="G169" s="189">
        <f t="shared" si="35"/>
        <v>1845.6790286895739</v>
      </c>
      <c r="H169" s="189">
        <f t="shared" si="29"/>
        <v>2964.1605200754557</v>
      </c>
      <c r="I169" s="189">
        <f t="shared" si="30"/>
        <v>616.861631607047</v>
      </c>
      <c r="J169" s="88">
        <f t="shared" si="31"/>
        <v>990.67978036091745</v>
      </c>
      <c r="K169" s="189">
        <f t="shared" si="36"/>
        <v>513.63183137019985</v>
      </c>
      <c r="L169" s="88">
        <f t="shared" si="32"/>
        <v>824.892721180541</v>
      </c>
      <c r="M169" s="89">
        <f t="shared" si="37"/>
        <v>3789.0532412559969</v>
      </c>
      <c r="N169" s="89">
        <f t="shared" si="38"/>
        <v>18512.053241255999</v>
      </c>
      <c r="O169" s="89">
        <f t="shared" si="39"/>
        <v>11526.807746734743</v>
      </c>
      <c r="P169" s="90">
        <f t="shared" si="33"/>
        <v>0.94922450073515308</v>
      </c>
      <c r="Q169" s="227">
        <f>SUMIFS([1]april25!$Q$7:$Q$363,[1]april25!$B$7:$B$363,B169)</f>
        <v>-219.96375988932368</v>
      </c>
      <c r="R169" s="90">
        <f t="shared" si="40"/>
        <v>0.16645539534146728</v>
      </c>
      <c r="S169" s="90">
        <f t="shared" si="40"/>
        <v>0.1650027734294604</v>
      </c>
      <c r="T169" s="92">
        <v>1606</v>
      </c>
      <c r="U169" s="1">
        <f>SUMIFS([1]april25!$U$7:$U$363,[1]april25!$B$7:$B$363,B169)</f>
        <v>12622</v>
      </c>
      <c r="V169" s="1">
        <f>SUMIFS([1]april25!$V$7:$V$363,[1]april25!$B$7:$B$363,B169)</f>
        <v>7869.0773067331666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198</v>
      </c>
      <c r="D170" s="1">
        <v>58555</v>
      </c>
      <c r="E170" s="86">
        <f t="shared" si="34"/>
        <v>10233.310031457533</v>
      </c>
      <c r="F170" s="87">
        <f t="shared" si="28"/>
        <v>0.84270587476658165</v>
      </c>
      <c r="G170" s="189">
        <f t="shared" si="35"/>
        <v>1184.8748789243834</v>
      </c>
      <c r="H170" s="189">
        <f t="shared" si="29"/>
        <v>6779.8540572053225</v>
      </c>
      <c r="I170" s="189">
        <f t="shared" si="30"/>
        <v>243.82703093314919</v>
      </c>
      <c r="J170" s="88">
        <f t="shared" si="31"/>
        <v>1395.1782709994795</v>
      </c>
      <c r="K170" s="189">
        <f t="shared" si="36"/>
        <v>140.59723069630201</v>
      </c>
      <c r="L170" s="88">
        <f t="shared" si="32"/>
        <v>804.49735404424007</v>
      </c>
      <c r="M170" s="89">
        <f t="shared" si="37"/>
        <v>7584.3514112495623</v>
      </c>
      <c r="N170" s="89">
        <f t="shared" si="38"/>
        <v>66139.351411249561</v>
      </c>
      <c r="O170" s="89">
        <f t="shared" si="39"/>
        <v>11558.782141078218</v>
      </c>
      <c r="P170" s="90">
        <f t="shared" si="33"/>
        <v>0.95185756959288537</v>
      </c>
      <c r="Q170" s="227">
        <f>SUMIFS([1]april25!$Q$7:$Q$363,[1]april25!$B$7:$B$363,B170)</f>
        <v>-1657.2887385347094</v>
      </c>
      <c r="R170" s="90">
        <f t="shared" si="40"/>
        <v>0.10893320455277163</v>
      </c>
      <c r="S170" s="90">
        <f t="shared" si="40"/>
        <v>0.10311915419685021</v>
      </c>
      <c r="T170" s="92">
        <v>5722</v>
      </c>
      <c r="U170" s="1">
        <f>SUMIFS([1]april25!$U$7:$U$363,[1]april25!$B$7:$B$363,B170)</f>
        <v>52803</v>
      </c>
      <c r="V170" s="1">
        <f>SUMIFS([1]april25!$V$7:$V$363,[1]april25!$B$7:$B$363,B170)</f>
        <v>9276.7041461700628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199</v>
      </c>
      <c r="D171" s="1">
        <v>28324</v>
      </c>
      <c r="E171" s="86">
        <f t="shared" si="34"/>
        <v>11288.959744918295</v>
      </c>
      <c r="F171" s="87">
        <f t="shared" si="28"/>
        <v>0.92963788527875968</v>
      </c>
      <c r="G171" s="189">
        <f t="shared" si="35"/>
        <v>530.37205657871118</v>
      </c>
      <c r="H171" s="189">
        <f t="shared" si="29"/>
        <v>1330.7034899559865</v>
      </c>
      <c r="I171" s="189">
        <f t="shared" si="30"/>
        <v>0</v>
      </c>
      <c r="J171" s="88">
        <f t="shared" si="31"/>
        <v>0</v>
      </c>
      <c r="K171" s="189">
        <f t="shared" si="36"/>
        <v>-103.22980023684718</v>
      </c>
      <c r="L171" s="88">
        <f t="shared" si="32"/>
        <v>-259.00356879424959</v>
      </c>
      <c r="M171" s="89">
        <f t="shared" si="37"/>
        <v>1071.6999211617369</v>
      </c>
      <c r="N171" s="89">
        <f t="shared" si="38"/>
        <v>29395.699921161737</v>
      </c>
      <c r="O171" s="89">
        <f t="shared" si="39"/>
        <v>11716.102001260158</v>
      </c>
      <c r="P171" s="90">
        <f t="shared" si="33"/>
        <v>0.96481274929380711</v>
      </c>
      <c r="Q171" s="227">
        <f>SUMIFS([1]april25!$Q$7:$Q$363,[1]april25!$B$7:$B$363,B171)</f>
        <v>-449.90535453327243</v>
      </c>
      <c r="R171" s="90">
        <f t="shared" si="40"/>
        <v>0.19274013559607531</v>
      </c>
      <c r="S171" s="90">
        <f t="shared" si="40"/>
        <v>0.20082167497635967</v>
      </c>
      <c r="T171" s="92">
        <v>2509</v>
      </c>
      <c r="U171" s="1">
        <f>SUMIFS([1]april25!$U$7:$U$363,[1]april25!$B$7:$B$363,B171)</f>
        <v>23747</v>
      </c>
      <c r="V171" s="1">
        <f>SUMIFS([1]april25!$V$7:$V$363,[1]april25!$B$7:$B$363,B171)</f>
        <v>9401.0292953285825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200</v>
      </c>
      <c r="D172" s="1">
        <v>14735</v>
      </c>
      <c r="E172" s="86">
        <f t="shared" si="34"/>
        <v>9568.181818181818</v>
      </c>
      <c r="F172" s="87">
        <f t="shared" si="28"/>
        <v>0.78793303478837062</v>
      </c>
      <c r="G172" s="189">
        <f t="shared" si="35"/>
        <v>1597.2543711553269</v>
      </c>
      <c r="H172" s="189">
        <f t="shared" si="29"/>
        <v>2459.7717315792038</v>
      </c>
      <c r="I172" s="189">
        <f t="shared" si="30"/>
        <v>476.62190557964948</v>
      </c>
      <c r="J172" s="88">
        <f t="shared" si="31"/>
        <v>733.99773459266021</v>
      </c>
      <c r="K172" s="189">
        <f t="shared" si="36"/>
        <v>373.39210534280232</v>
      </c>
      <c r="L172" s="88">
        <f t="shared" si="32"/>
        <v>575.02384222791557</v>
      </c>
      <c r="M172" s="89">
        <f t="shared" si="37"/>
        <v>3034.7955738071196</v>
      </c>
      <c r="N172" s="89">
        <f t="shared" si="38"/>
        <v>17769.795573807118</v>
      </c>
      <c r="O172" s="89">
        <f t="shared" si="39"/>
        <v>11538.828294679946</v>
      </c>
      <c r="P172" s="90">
        <f t="shared" si="33"/>
        <v>0.950214384393539</v>
      </c>
      <c r="Q172" s="227">
        <f>SUMIFS([1]april25!$Q$7:$Q$363,[1]april25!$B$7:$B$363,B172)</f>
        <v>-58.647440989765983</v>
      </c>
      <c r="R172" s="90">
        <f t="shared" si="40"/>
        <v>0.11764259708737865</v>
      </c>
      <c r="S172" s="90">
        <f t="shared" si="40"/>
        <v>0.11183666151809345</v>
      </c>
      <c r="T172" s="92">
        <v>1540</v>
      </c>
      <c r="U172" s="1">
        <f>SUMIFS([1]april25!$U$7:$U$363,[1]april25!$B$7:$B$363,B172)</f>
        <v>13184</v>
      </c>
      <c r="V172" s="1">
        <f>SUMIFS([1]april25!$V$7:$V$363,[1]april25!$B$7:$B$363,B172)</f>
        <v>8605.7441253263714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201</v>
      </c>
      <c r="D173" s="1">
        <v>18656</v>
      </c>
      <c r="E173" s="86">
        <f t="shared" si="34"/>
        <v>9844.8548812664903</v>
      </c>
      <c r="F173" s="87">
        <f t="shared" si="28"/>
        <v>0.81071686669949183</v>
      </c>
      <c r="G173" s="189">
        <f t="shared" si="35"/>
        <v>1425.7170720428301</v>
      </c>
      <c r="H173" s="189">
        <f t="shared" si="29"/>
        <v>2701.7338515211627</v>
      </c>
      <c r="I173" s="189">
        <f t="shared" si="30"/>
        <v>379.78633350001417</v>
      </c>
      <c r="J173" s="88">
        <f t="shared" si="31"/>
        <v>719.69510198252681</v>
      </c>
      <c r="K173" s="189">
        <f t="shared" si="36"/>
        <v>276.55653326316701</v>
      </c>
      <c r="L173" s="88">
        <f t="shared" si="32"/>
        <v>524.07463053370145</v>
      </c>
      <c r="M173" s="89">
        <f t="shared" si="37"/>
        <v>3225.8084820548643</v>
      </c>
      <c r="N173" s="89">
        <f t="shared" si="38"/>
        <v>21881.808482054865</v>
      </c>
      <c r="O173" s="89">
        <f t="shared" si="39"/>
        <v>11547.128486572488</v>
      </c>
      <c r="P173" s="90">
        <f t="shared" si="33"/>
        <v>0.95089789935087277</v>
      </c>
      <c r="Q173" s="227">
        <f>SUMIFS([1]april25!$Q$7:$Q$363,[1]april25!$B$7:$B$363,B173)</f>
        <v>279.81720735350109</v>
      </c>
      <c r="R173" s="90">
        <f t="shared" si="40"/>
        <v>0.19383118960773021</v>
      </c>
      <c r="S173" s="90">
        <f t="shared" si="40"/>
        <v>0.19131122931304362</v>
      </c>
      <c r="T173" s="92">
        <v>1895</v>
      </c>
      <c r="U173" s="1">
        <f>SUMIFS([1]april25!$U$7:$U$363,[1]april25!$B$7:$B$363,B173)</f>
        <v>15627</v>
      </c>
      <c r="V173" s="1">
        <f>SUMIFS([1]april25!$V$7:$V$363,[1]april25!$B$7:$B$363,B173)</f>
        <v>8263.8815441565312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202</v>
      </c>
      <c r="D174" s="1">
        <v>23820</v>
      </c>
      <c r="E174" s="86">
        <f t="shared" si="34"/>
        <v>9467.4085850556439</v>
      </c>
      <c r="F174" s="87">
        <f t="shared" si="28"/>
        <v>0.77963443000520705</v>
      </c>
      <c r="G174" s="189">
        <f t="shared" si="35"/>
        <v>1659.7337756935547</v>
      </c>
      <c r="H174" s="189">
        <f t="shared" si="29"/>
        <v>4175.8901796449836</v>
      </c>
      <c r="I174" s="189">
        <f t="shared" si="30"/>
        <v>511.89253717381041</v>
      </c>
      <c r="J174" s="88">
        <f t="shared" si="31"/>
        <v>1287.921623529307</v>
      </c>
      <c r="K174" s="189">
        <f t="shared" si="36"/>
        <v>408.66273693696326</v>
      </c>
      <c r="L174" s="88">
        <f t="shared" si="32"/>
        <v>1028.1954461333994</v>
      </c>
      <c r="M174" s="89">
        <f t="shared" si="37"/>
        <v>5204.0856257783835</v>
      </c>
      <c r="N174" s="89">
        <f t="shared" si="38"/>
        <v>29024.085625778382</v>
      </c>
      <c r="O174" s="89">
        <f t="shared" si="39"/>
        <v>11535.805097686161</v>
      </c>
      <c r="P174" s="90">
        <f t="shared" si="33"/>
        <v>0.9499654262500441</v>
      </c>
      <c r="Q174" s="227">
        <f>SUMIFS([1]april25!$Q$7:$Q$363,[1]april25!$B$7:$B$363,B174)</f>
        <v>313.09547952580851</v>
      </c>
      <c r="R174" s="90">
        <f t="shared" si="40"/>
        <v>0.16959638613375233</v>
      </c>
      <c r="S174" s="90">
        <f t="shared" si="40"/>
        <v>0.16355316156310884</v>
      </c>
      <c r="T174" s="92">
        <v>2516</v>
      </c>
      <c r="U174" s="1">
        <f>SUMIFS([1]april25!$U$7:$U$363,[1]april25!$B$7:$B$363,B174)</f>
        <v>20366</v>
      </c>
      <c r="V174" s="1">
        <f>SUMIFS([1]april25!$V$7:$V$363,[1]april25!$B$7:$B$363,B174)</f>
        <v>8136.6360367558937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203</v>
      </c>
      <c r="D175" s="1">
        <v>20938</v>
      </c>
      <c r="E175" s="86">
        <f t="shared" si="34"/>
        <v>10437.686939182451</v>
      </c>
      <c r="F175" s="87">
        <f t="shared" si="28"/>
        <v>0.85953616919497056</v>
      </c>
      <c r="G175" s="189">
        <f t="shared" si="35"/>
        <v>1058.1611961349342</v>
      </c>
      <c r="H175" s="189">
        <f t="shared" si="29"/>
        <v>2122.6713594466783</v>
      </c>
      <c r="I175" s="189">
        <f t="shared" si="30"/>
        <v>172.2951132294279</v>
      </c>
      <c r="J175" s="88">
        <f t="shared" si="31"/>
        <v>345.62399713823237</v>
      </c>
      <c r="K175" s="189">
        <f t="shared" si="36"/>
        <v>69.065312992580715</v>
      </c>
      <c r="L175" s="88">
        <f t="shared" si="32"/>
        <v>138.54501786311693</v>
      </c>
      <c r="M175" s="89">
        <f t="shared" si="37"/>
        <v>2261.216377309795</v>
      </c>
      <c r="N175" s="89">
        <f t="shared" si="38"/>
        <v>23199.216377309796</v>
      </c>
      <c r="O175" s="89">
        <f t="shared" si="39"/>
        <v>11564.913448309968</v>
      </c>
      <c r="P175" s="90">
        <f t="shared" si="33"/>
        <v>0.95236247842573718</v>
      </c>
      <c r="Q175" s="227">
        <f>SUMIFS([1]april25!$Q$7:$Q$363,[1]april25!$B$7:$B$363,B175)</f>
        <v>-506.73387443212278</v>
      </c>
      <c r="R175" s="90">
        <f t="shared" si="40"/>
        <v>0.11520639147802929</v>
      </c>
      <c r="S175" s="90">
        <f t="shared" si="40"/>
        <v>0.10241987751791218</v>
      </c>
      <c r="T175" s="92">
        <v>2006</v>
      </c>
      <c r="U175" s="1">
        <f>SUMIFS([1]april25!$U$7:$U$363,[1]april25!$B$7:$B$363,B175)</f>
        <v>18775</v>
      </c>
      <c r="V175" s="1">
        <f>SUMIFS([1]april25!$V$7:$V$363,[1]april25!$B$7:$B$363,B175)</f>
        <v>9467.9778113968732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204</v>
      </c>
      <c r="D176" s="1">
        <v>32224</v>
      </c>
      <c r="E176" s="86">
        <f t="shared" si="34"/>
        <v>14788.435061955026</v>
      </c>
      <c r="F176" s="87">
        <f t="shared" si="28"/>
        <v>1.2178172132969756</v>
      </c>
      <c r="G176" s="189">
        <f t="shared" si="35"/>
        <v>-1639.3026399840621</v>
      </c>
      <c r="H176" s="189">
        <f t="shared" si="29"/>
        <v>-3572.0404525252716</v>
      </c>
      <c r="I176" s="189">
        <f t="shared" si="30"/>
        <v>0</v>
      </c>
      <c r="J176" s="88">
        <f t="shared" si="31"/>
        <v>0</v>
      </c>
      <c r="K176" s="189">
        <f t="shared" si="36"/>
        <v>-103.22980023684718</v>
      </c>
      <c r="L176" s="88">
        <f t="shared" si="32"/>
        <v>-224.93773471609003</v>
      </c>
      <c r="M176" s="89">
        <f t="shared" si="37"/>
        <v>-3796.9781872413614</v>
      </c>
      <c r="N176" s="89">
        <f t="shared" si="38"/>
        <v>28427.021812758638</v>
      </c>
      <c r="O176" s="89">
        <f t="shared" si="39"/>
        <v>13045.902621734114</v>
      </c>
      <c r="P176" s="90">
        <f t="shared" si="33"/>
        <v>1.0743208939407289</v>
      </c>
      <c r="Q176" s="227">
        <f>SUMIFS([1]april25!$Q$7:$Q$363,[1]april25!$B$7:$B$363,B176)</f>
        <v>-3458.9319679266632</v>
      </c>
      <c r="R176" s="90">
        <f t="shared" si="40"/>
        <v>7.0849395188089859E-2</v>
      </c>
      <c r="S176" s="90">
        <f t="shared" si="40"/>
        <v>5.2174646671730419E-2</v>
      </c>
      <c r="T176" s="92">
        <v>2179</v>
      </c>
      <c r="U176" s="1">
        <f>SUMIFS([1]april25!$U$7:$U$363,[1]april25!$B$7:$B$363,B176)</f>
        <v>30092</v>
      </c>
      <c r="V176" s="1">
        <f>SUMIFS([1]april25!$V$7:$V$363,[1]april25!$B$7:$B$363,B176)</f>
        <v>14055.114432508173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205</v>
      </c>
      <c r="D177" s="1">
        <v>24054</v>
      </c>
      <c r="E177" s="86">
        <f t="shared" si="34"/>
        <v>10859.593679458239</v>
      </c>
      <c r="F177" s="87">
        <f t="shared" si="28"/>
        <v>0.89427989214884118</v>
      </c>
      <c r="G177" s="189">
        <f t="shared" si="35"/>
        <v>796.57901716394554</v>
      </c>
      <c r="H177" s="189">
        <f t="shared" si="29"/>
        <v>1764.4225230181394</v>
      </c>
      <c r="I177" s="189">
        <f t="shared" si="30"/>
        <v>24.627754132902009</v>
      </c>
      <c r="J177" s="88">
        <f t="shared" si="31"/>
        <v>54.550475404377949</v>
      </c>
      <c r="K177" s="189">
        <f t="shared" si="36"/>
        <v>-78.60204610394517</v>
      </c>
      <c r="L177" s="88">
        <f t="shared" si="32"/>
        <v>-174.10353212023855</v>
      </c>
      <c r="M177" s="89">
        <f t="shared" si="37"/>
        <v>1590.3189908979009</v>
      </c>
      <c r="N177" s="89">
        <f t="shared" si="38"/>
        <v>25644.3189908979</v>
      </c>
      <c r="O177" s="89">
        <f t="shared" si="39"/>
        <v>11577.570650518241</v>
      </c>
      <c r="P177" s="90">
        <f t="shared" si="33"/>
        <v>0.9534047901143532</v>
      </c>
      <c r="Q177" s="227">
        <f>SUMIFS([1]april25!$Q$7:$Q$363,[1]april25!$B$7:$B$363,B177)</f>
        <v>-867.21888428073385</v>
      </c>
      <c r="R177" s="90">
        <f t="shared" si="40"/>
        <v>0.14406658739595721</v>
      </c>
      <c r="S177" s="90">
        <f t="shared" si="40"/>
        <v>0.14251706154395366</v>
      </c>
      <c r="T177" s="92">
        <v>2215</v>
      </c>
      <c r="U177" s="1">
        <f>SUMIFS([1]april25!$U$7:$U$363,[1]april25!$B$7:$B$363,B177)</f>
        <v>21025</v>
      </c>
      <c r="V177" s="1">
        <f>SUMIFS([1]april25!$V$7:$V$363,[1]april25!$B$7:$B$363,B177)</f>
        <v>9504.9728752260398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206</v>
      </c>
      <c r="D178" s="1">
        <v>35808</v>
      </c>
      <c r="E178" s="86">
        <f t="shared" si="34"/>
        <v>10146.783791442334</v>
      </c>
      <c r="F178" s="87">
        <f t="shared" si="28"/>
        <v>0.83558049983333671</v>
      </c>
      <c r="G178" s="189">
        <f t="shared" si="35"/>
        <v>1238.5211477338066</v>
      </c>
      <c r="H178" s="189">
        <f t="shared" si="29"/>
        <v>4370.7411303526032</v>
      </c>
      <c r="I178" s="189">
        <f t="shared" si="30"/>
        <v>274.11121493846872</v>
      </c>
      <c r="J178" s="88">
        <f t="shared" si="31"/>
        <v>967.33847751785618</v>
      </c>
      <c r="K178" s="189">
        <f t="shared" si="36"/>
        <v>170.88141470162154</v>
      </c>
      <c r="L178" s="88">
        <f t="shared" si="32"/>
        <v>603.04051248202245</v>
      </c>
      <c r="M178" s="89">
        <f t="shared" si="37"/>
        <v>4973.7816428346259</v>
      </c>
      <c r="N178" s="89">
        <f t="shared" si="38"/>
        <v>40781.781642834627</v>
      </c>
      <c r="O178" s="89">
        <f t="shared" si="39"/>
        <v>11556.186353877763</v>
      </c>
      <c r="P178" s="90">
        <f t="shared" si="33"/>
        <v>0.95164380834488804</v>
      </c>
      <c r="Q178" s="227">
        <f>SUMIFS([1]april25!$Q$7:$Q$363,[1]april25!$B$7:$B$363,B178)</f>
        <v>-955.39196055382399</v>
      </c>
      <c r="R178" s="90">
        <f t="shared" si="40"/>
        <v>0.13922117587172309</v>
      </c>
      <c r="S178" s="90">
        <f t="shared" si="40"/>
        <v>0.13986680986201594</v>
      </c>
      <c r="T178" s="92">
        <v>3529</v>
      </c>
      <c r="U178" s="1">
        <f>SUMIFS([1]april25!$U$7:$U$363,[1]april25!$B$7:$B$363,B178)</f>
        <v>31432</v>
      </c>
      <c r="V178" s="1">
        <f>SUMIFS([1]april25!$V$7:$V$363,[1]april25!$B$7:$B$363,B178)</f>
        <v>8901.7275559331629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207</v>
      </c>
      <c r="D179" s="1">
        <v>72886</v>
      </c>
      <c r="E179" s="86">
        <f t="shared" si="34"/>
        <v>13125.517738159553</v>
      </c>
      <c r="F179" s="87">
        <f t="shared" si="28"/>
        <v>1.0808771427131889</v>
      </c>
      <c r="G179" s="189">
        <f t="shared" si="35"/>
        <v>-608.29389923086899</v>
      </c>
      <c r="H179" s="189">
        <f t="shared" si="29"/>
        <v>-3377.8560224290154</v>
      </c>
      <c r="I179" s="189">
        <f t="shared" si="30"/>
        <v>0</v>
      </c>
      <c r="J179" s="88">
        <f t="shared" si="31"/>
        <v>0</v>
      </c>
      <c r="K179" s="189">
        <f t="shared" si="36"/>
        <v>-103.22980023684718</v>
      </c>
      <c r="L179" s="88">
        <f t="shared" si="32"/>
        <v>-573.23508071521235</v>
      </c>
      <c r="M179" s="89">
        <f t="shared" si="37"/>
        <v>-3951.0911031442279</v>
      </c>
      <c r="N179" s="89">
        <f t="shared" si="38"/>
        <v>68934.908896855777</v>
      </c>
      <c r="O179" s="89">
        <f t="shared" si="39"/>
        <v>12413.994038691839</v>
      </c>
      <c r="P179" s="90">
        <f t="shared" si="33"/>
        <v>1.0222836671188904</v>
      </c>
      <c r="Q179" s="227">
        <f>SUMIFS([1]april25!$Q$7:$Q$363,[1]april25!$B$7:$B$363,B179)</f>
        <v>-4011.2454418984694</v>
      </c>
      <c r="R179" s="90">
        <f t="shared" si="40"/>
        <v>8.8972225127369978E-2</v>
      </c>
      <c r="S179" s="90">
        <f t="shared" si="40"/>
        <v>9.5443697021697915E-2</v>
      </c>
      <c r="T179" s="92">
        <v>5553</v>
      </c>
      <c r="U179" s="1">
        <f>SUMIFS([1]april25!$U$7:$U$363,[1]april25!$B$7:$B$363,B179)</f>
        <v>66931</v>
      </c>
      <c r="V179" s="1">
        <f>SUMIFS([1]april25!$V$7:$V$363,[1]april25!$B$7:$B$363,B179)</f>
        <v>11981.919083422843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208</v>
      </c>
      <c r="D180" s="1">
        <v>53104</v>
      </c>
      <c r="E180" s="86">
        <f t="shared" si="34"/>
        <v>9444.0690023119332</v>
      </c>
      <c r="F180" s="87">
        <f t="shared" si="28"/>
        <v>0.77771243180205829</v>
      </c>
      <c r="G180" s="189">
        <f t="shared" si="35"/>
        <v>1674.2043169946553</v>
      </c>
      <c r="H180" s="189">
        <f t="shared" si="29"/>
        <v>9414.0508744609469</v>
      </c>
      <c r="I180" s="189">
        <f t="shared" si="30"/>
        <v>520.06139113410916</v>
      </c>
      <c r="J180" s="88">
        <f t="shared" si="31"/>
        <v>2924.3052023470955</v>
      </c>
      <c r="K180" s="189">
        <f t="shared" si="36"/>
        <v>416.831590897262</v>
      </c>
      <c r="L180" s="88">
        <f t="shared" si="32"/>
        <v>2343.8440356153042</v>
      </c>
      <c r="M180" s="89">
        <f t="shared" si="37"/>
        <v>11757.894910076251</v>
      </c>
      <c r="N180" s="89">
        <f t="shared" si="38"/>
        <v>64861.894910076255</v>
      </c>
      <c r="O180" s="89">
        <f t="shared" si="39"/>
        <v>11535.104910203851</v>
      </c>
      <c r="P180" s="90">
        <f t="shared" si="33"/>
        <v>0.94990776630394969</v>
      </c>
      <c r="Q180" s="227">
        <f>SUMIFS([1]april25!$Q$7:$Q$363,[1]april25!$B$7:$B$363,B180)</f>
        <v>-615.06426018535967</v>
      </c>
      <c r="R180" s="90">
        <f t="shared" si="40"/>
        <v>0.17710688478077757</v>
      </c>
      <c r="S180" s="90">
        <f t="shared" si="40"/>
        <v>0.20494882247877566</v>
      </c>
      <c r="T180" s="92">
        <v>5623</v>
      </c>
      <c r="U180" s="1">
        <f>SUMIFS([1]april25!$U$7:$U$363,[1]april25!$B$7:$B$363,B180)</f>
        <v>45114</v>
      </c>
      <c r="V180" s="1">
        <f>SUMIFS([1]april25!$V$7:$V$363,[1]april25!$B$7:$B$363,B180)</f>
        <v>7837.7345378735235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209</v>
      </c>
      <c r="D181" s="1">
        <v>36881</v>
      </c>
      <c r="E181" s="86">
        <f t="shared" si="34"/>
        <v>11790.601023017904</v>
      </c>
      <c r="F181" s="87">
        <f t="shared" si="28"/>
        <v>0.97094769127314973</v>
      </c>
      <c r="G181" s="189">
        <f t="shared" si="35"/>
        <v>219.35446415695375</v>
      </c>
      <c r="H181" s="189">
        <f t="shared" si="29"/>
        <v>686.14076388295132</v>
      </c>
      <c r="I181" s="189">
        <f t="shared" si="30"/>
        <v>0</v>
      </c>
      <c r="J181" s="88">
        <f t="shared" si="31"/>
        <v>0</v>
      </c>
      <c r="K181" s="189">
        <f t="shared" si="36"/>
        <v>-103.22980023684718</v>
      </c>
      <c r="L181" s="88">
        <f t="shared" si="32"/>
        <v>-322.90281514085802</v>
      </c>
      <c r="M181" s="89">
        <f t="shared" si="37"/>
        <v>363.23794874209329</v>
      </c>
      <c r="N181" s="89">
        <f t="shared" si="38"/>
        <v>37244.237948742091</v>
      </c>
      <c r="O181" s="89">
        <f t="shared" si="39"/>
        <v>11906.725686938009</v>
      </c>
      <c r="P181" s="90">
        <f t="shared" si="33"/>
        <v>0.98051047557167537</v>
      </c>
      <c r="Q181" s="227">
        <f>SUMIFS([1]april25!$Q$7:$Q$363,[1]april25!$B$7:$B$363,B181)</f>
        <v>-1653.1001501808755</v>
      </c>
      <c r="R181" s="90">
        <f t="shared" si="40"/>
        <v>4.647731464404279E-2</v>
      </c>
      <c r="S181" s="90">
        <f t="shared" si="40"/>
        <v>4.3466350503442892E-2</v>
      </c>
      <c r="T181" s="92">
        <v>3128</v>
      </c>
      <c r="U181" s="1">
        <f>SUMIFS([1]april25!$U$7:$U$363,[1]april25!$B$7:$B$363,B181)</f>
        <v>35243</v>
      </c>
      <c r="V181" s="1">
        <f>SUMIFS([1]april25!$V$7:$V$363,[1]april25!$B$7:$B$363,B181)</f>
        <v>11299.454953510742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210</v>
      </c>
      <c r="D182" s="1">
        <v>44910</v>
      </c>
      <c r="E182" s="86">
        <f t="shared" si="34"/>
        <v>10098.943107713065</v>
      </c>
      <c r="F182" s="87">
        <f t="shared" si="28"/>
        <v>0.83164085321776726</v>
      </c>
      <c r="G182" s="189">
        <f t="shared" si="35"/>
        <v>1268.1823716459537</v>
      </c>
      <c r="H182" s="189">
        <f t="shared" si="29"/>
        <v>5639.6070067095561</v>
      </c>
      <c r="I182" s="189">
        <f t="shared" si="30"/>
        <v>290.8554542437131</v>
      </c>
      <c r="J182" s="88">
        <f t="shared" si="31"/>
        <v>1293.4342050217922</v>
      </c>
      <c r="K182" s="189">
        <f t="shared" si="36"/>
        <v>187.62565400686591</v>
      </c>
      <c r="L182" s="88">
        <f t="shared" si="32"/>
        <v>834.37128336853277</v>
      </c>
      <c r="M182" s="89">
        <f t="shared" si="37"/>
        <v>6473.9782900780892</v>
      </c>
      <c r="N182" s="89">
        <f t="shared" si="38"/>
        <v>51383.978290078092</v>
      </c>
      <c r="O182" s="89">
        <f t="shared" si="39"/>
        <v>11554.751133365886</v>
      </c>
      <c r="P182" s="90">
        <f t="shared" si="33"/>
        <v>0.95152561894642107</v>
      </c>
      <c r="Q182" s="227">
        <f>SUMIFS([1]april25!$Q$7:$Q$363,[1]april25!$B$7:$B$363,B182)</f>
        <v>815.76287657046396</v>
      </c>
      <c r="R182" s="90">
        <f t="shared" si="40"/>
        <v>7.8271308523409369E-2</v>
      </c>
      <c r="S182" s="90">
        <f t="shared" si="40"/>
        <v>7.0027273333439444E-2</v>
      </c>
      <c r="T182" s="92">
        <v>4447</v>
      </c>
      <c r="U182" s="1">
        <f>SUMIFS([1]april25!$U$7:$U$363,[1]april25!$B$7:$B$363,B182)</f>
        <v>41650</v>
      </c>
      <c r="V182" s="1">
        <f>SUMIFS([1]april25!$V$7:$V$363,[1]april25!$B$7:$B$363,B182)</f>
        <v>9438.0240199410837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211</v>
      </c>
      <c r="D183" s="1">
        <v>58857</v>
      </c>
      <c r="E183" s="86">
        <f t="shared" si="34"/>
        <v>11464.160498636542</v>
      </c>
      <c r="F183" s="87">
        <f t="shared" si="28"/>
        <v>0.94406554397062392</v>
      </c>
      <c r="G183" s="189">
        <f t="shared" si="35"/>
        <v>421.74758927339798</v>
      </c>
      <c r="H183" s="189">
        <f t="shared" si="29"/>
        <v>2165.2521233296252</v>
      </c>
      <c r="I183" s="189">
        <f t="shared" si="30"/>
        <v>0</v>
      </c>
      <c r="J183" s="88">
        <f t="shared" si="31"/>
        <v>0</v>
      </c>
      <c r="K183" s="189">
        <f t="shared" si="36"/>
        <v>-103.22980023684718</v>
      </c>
      <c r="L183" s="88">
        <f t="shared" si="32"/>
        <v>-529.98179441597347</v>
      </c>
      <c r="M183" s="89">
        <f t="shared" si="37"/>
        <v>1635.2703289136516</v>
      </c>
      <c r="N183" s="89">
        <f t="shared" si="38"/>
        <v>60492.270328913655</v>
      </c>
      <c r="O183" s="89">
        <f t="shared" si="39"/>
        <v>11782.678287673092</v>
      </c>
      <c r="P183" s="90">
        <f t="shared" si="33"/>
        <v>0.97029525959671559</v>
      </c>
      <c r="Q183" s="227">
        <f>SUMIFS([1]april25!$Q$7:$Q$363,[1]april25!$B$7:$B$363,B183)</f>
        <v>-923.21820254038175</v>
      </c>
      <c r="R183" s="90">
        <f t="shared" si="40"/>
        <v>7.7513135492375013E-2</v>
      </c>
      <c r="S183" s="90">
        <f t="shared" si="40"/>
        <v>7.5414356498428259E-2</v>
      </c>
      <c r="T183" s="92">
        <v>5134</v>
      </c>
      <c r="U183" s="1">
        <f>SUMIFS([1]april25!$U$7:$U$363,[1]april25!$B$7:$B$363,B183)</f>
        <v>54623</v>
      </c>
      <c r="V183" s="1">
        <f>SUMIFS([1]april25!$V$7:$V$363,[1]april25!$B$7:$B$363,B183)</f>
        <v>10660.226385636221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212</v>
      </c>
      <c r="D184" s="1">
        <v>64906</v>
      </c>
      <c r="E184" s="86">
        <f t="shared" si="34"/>
        <v>10512.795594428248</v>
      </c>
      <c r="F184" s="87">
        <f t="shared" si="28"/>
        <v>0.86572131406274855</v>
      </c>
      <c r="G184" s="189">
        <f t="shared" si="35"/>
        <v>1011.5938298825405</v>
      </c>
      <c r="H184" s="189">
        <f t="shared" si="29"/>
        <v>6245.5803056948043</v>
      </c>
      <c r="I184" s="189">
        <f t="shared" si="30"/>
        <v>146.00708389339914</v>
      </c>
      <c r="J184" s="88">
        <f t="shared" si="31"/>
        <v>901.44773595784625</v>
      </c>
      <c r="K184" s="189">
        <f t="shared" si="36"/>
        <v>42.777283656551958</v>
      </c>
      <c r="L184" s="88">
        <f t="shared" si="32"/>
        <v>264.10694929555183</v>
      </c>
      <c r="M184" s="89">
        <f t="shared" si="37"/>
        <v>6509.6872549903565</v>
      </c>
      <c r="N184" s="89">
        <f t="shared" si="38"/>
        <v>71415.687254990364</v>
      </c>
      <c r="O184" s="89">
        <f t="shared" si="39"/>
        <v>11567.166707967343</v>
      </c>
      <c r="P184" s="90">
        <f t="shared" si="33"/>
        <v>0.95254803277177058</v>
      </c>
      <c r="Q184" s="227">
        <f>SUMIFS([1]april25!$Q$7:$Q$363,[1]april25!$B$7:$B$363,B184)</f>
        <v>319.45253203193261</v>
      </c>
      <c r="R184" s="90">
        <f t="shared" si="40"/>
        <v>9.4776257864287283E-2</v>
      </c>
      <c r="S184" s="90">
        <f t="shared" si="40"/>
        <v>9.5308219116893758E-2</v>
      </c>
      <c r="T184" s="92">
        <v>6174</v>
      </c>
      <c r="U184" s="1">
        <f>SUMIFS([1]april25!$U$7:$U$363,[1]april25!$B$7:$B$363,B184)</f>
        <v>59287</v>
      </c>
      <c r="V184" s="1">
        <f>SUMIFS([1]april25!$V$7:$V$363,[1]april25!$B$7:$B$363,B184)</f>
        <v>9598.0249311963744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213</v>
      </c>
      <c r="D185" s="1">
        <v>145264</v>
      </c>
      <c r="E185" s="86">
        <f t="shared" si="34"/>
        <v>9797.2617522088076</v>
      </c>
      <c r="F185" s="87">
        <f t="shared" si="28"/>
        <v>0.80679760603679884</v>
      </c>
      <c r="G185" s="189">
        <f t="shared" si="35"/>
        <v>1455.2248120585932</v>
      </c>
      <c r="H185" s="189">
        <f t="shared" si="29"/>
        <v>21576.618288392761</v>
      </c>
      <c r="I185" s="189">
        <f t="shared" si="30"/>
        <v>396.44392867020315</v>
      </c>
      <c r="J185" s="88">
        <f t="shared" si="31"/>
        <v>5878.0741303931018</v>
      </c>
      <c r="K185" s="189">
        <f t="shared" si="36"/>
        <v>293.214128433356</v>
      </c>
      <c r="L185" s="88">
        <f t="shared" si="32"/>
        <v>4347.4858822813694</v>
      </c>
      <c r="M185" s="89">
        <f t="shared" si="37"/>
        <v>25924.104170674131</v>
      </c>
      <c r="N185" s="89">
        <f t="shared" si="38"/>
        <v>171188.10417067414</v>
      </c>
      <c r="O185" s="89">
        <f t="shared" si="39"/>
        <v>11545.700692700757</v>
      </c>
      <c r="P185" s="90">
        <f t="shared" si="33"/>
        <v>0.9507803215309919</v>
      </c>
      <c r="Q185" s="227">
        <f>SUMIFS([1]april25!$Q$7:$Q$363,[1]april25!$B$7:$B$363,B185)</f>
        <v>1472.8509041848811</v>
      </c>
      <c r="R185" s="90">
        <f t="shared" si="40"/>
        <v>0.10364528726200788</v>
      </c>
      <c r="S185" s="90">
        <f t="shared" si="40"/>
        <v>0.10461294010711493</v>
      </c>
      <c r="T185" s="92">
        <v>14827</v>
      </c>
      <c r="U185" s="1">
        <f>SUMIFS([1]april25!$U$7:$U$363,[1]april25!$B$7:$B$363,B185)</f>
        <v>131622</v>
      </c>
      <c r="V185" s="1">
        <f>SUMIFS([1]april25!$V$7:$V$363,[1]april25!$B$7:$B$363,B185)</f>
        <v>8869.4070080862548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214</v>
      </c>
      <c r="D186" s="1">
        <v>133766</v>
      </c>
      <c r="E186" s="86">
        <f t="shared" si="34"/>
        <v>9800.4249395560109</v>
      </c>
      <c r="F186" s="87">
        <f t="shared" si="28"/>
        <v>0.80705809228731606</v>
      </c>
      <c r="G186" s="189">
        <f t="shared" si="35"/>
        <v>1453.2636359033272</v>
      </c>
      <c r="H186" s="189">
        <f t="shared" si="29"/>
        <v>19835.595366444511</v>
      </c>
      <c r="I186" s="189">
        <f t="shared" si="30"/>
        <v>395.33681309868194</v>
      </c>
      <c r="J186" s="88">
        <f t="shared" si="31"/>
        <v>5395.9521619839097</v>
      </c>
      <c r="K186" s="189">
        <f t="shared" si="36"/>
        <v>292.10701286183473</v>
      </c>
      <c r="L186" s="88">
        <f t="shared" si="32"/>
        <v>3986.9686185511823</v>
      </c>
      <c r="M186" s="89">
        <f t="shared" si="37"/>
        <v>23822.563984995693</v>
      </c>
      <c r="N186" s="89">
        <f t="shared" si="38"/>
        <v>157588.56398499571</v>
      </c>
      <c r="O186" s="89">
        <f t="shared" si="39"/>
        <v>11545.795588321174</v>
      </c>
      <c r="P186" s="90">
        <f t="shared" si="33"/>
        <v>0.95078813611850754</v>
      </c>
      <c r="Q186" s="227">
        <f>SUMIFS([1]april25!$Q$7:$Q$363,[1]april25!$B$7:$B$363,B186)</f>
        <v>2910.8591415134324</v>
      </c>
      <c r="R186" s="90">
        <f t="shared" si="40"/>
        <v>0.14831443312244075</v>
      </c>
      <c r="S186" s="90">
        <f t="shared" si="40"/>
        <v>0.15184796716824189</v>
      </c>
      <c r="T186" s="92">
        <v>13649</v>
      </c>
      <c r="U186" s="1">
        <f>SUMIFS([1]april25!$U$7:$U$363,[1]april25!$B$7:$B$363,B186)</f>
        <v>116489</v>
      </c>
      <c r="V186" s="1">
        <f>SUMIFS([1]april25!$V$7:$V$363,[1]april25!$B$7:$B$363,B186)</f>
        <v>8508.4361989628233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215</v>
      </c>
      <c r="D187" s="1">
        <v>142333</v>
      </c>
      <c r="E187" s="86">
        <f t="shared" si="34"/>
        <v>10419.692532942898</v>
      </c>
      <c r="F187" s="87">
        <f t="shared" si="28"/>
        <v>0.85805434251285173</v>
      </c>
      <c r="G187" s="189">
        <f t="shared" si="35"/>
        <v>1069.3177280034574</v>
      </c>
      <c r="H187" s="189">
        <f t="shared" si="29"/>
        <v>14606.880164527229</v>
      </c>
      <c r="I187" s="189">
        <f t="shared" si="30"/>
        <v>178.59315541327157</v>
      </c>
      <c r="J187" s="88">
        <f t="shared" si="31"/>
        <v>2439.5825029452894</v>
      </c>
      <c r="K187" s="189">
        <f t="shared" si="36"/>
        <v>75.363355176424392</v>
      </c>
      <c r="L187" s="88">
        <f t="shared" si="32"/>
        <v>1029.4634317099571</v>
      </c>
      <c r="M187" s="89">
        <f t="shared" si="37"/>
        <v>15636.343596237186</v>
      </c>
      <c r="N187" s="89">
        <f t="shared" si="38"/>
        <v>157969.34359623719</v>
      </c>
      <c r="O187" s="89">
        <f t="shared" si="39"/>
        <v>11564.373616122781</v>
      </c>
      <c r="P187" s="90">
        <f t="shared" si="33"/>
        <v>0.95231802362527351</v>
      </c>
      <c r="Q187" s="227">
        <f>SUMIFS([1]april25!$Q$7:$Q$363,[1]april25!$B$7:$B$363,B187)</f>
        <v>1701.5430883635217</v>
      </c>
      <c r="R187" s="90">
        <f t="shared" si="40"/>
        <v>0.10395563484061118</v>
      </c>
      <c r="S187" s="90">
        <f t="shared" si="40"/>
        <v>9.8540918330045746E-2</v>
      </c>
      <c r="T187" s="92">
        <v>13660</v>
      </c>
      <c r="U187" s="1">
        <f>SUMIFS([1]april25!$U$7:$U$363,[1]april25!$B$7:$B$363,B187)</f>
        <v>128930</v>
      </c>
      <c r="V187" s="1">
        <f>SUMIFS([1]april25!$V$7:$V$363,[1]april25!$B$7:$B$363,B187)</f>
        <v>9485.0290590745244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216</v>
      </c>
      <c r="D188" s="1">
        <v>49270</v>
      </c>
      <c r="E188" s="86">
        <f t="shared" si="34"/>
        <v>8802.9301411470424</v>
      </c>
      <c r="F188" s="87">
        <f t="shared" si="28"/>
        <v>0.72491509807680854</v>
      </c>
      <c r="G188" s="189">
        <f t="shared" si="35"/>
        <v>2071.7104109168877</v>
      </c>
      <c r="H188" s="189">
        <f t="shared" si="29"/>
        <v>11595.363169901821</v>
      </c>
      <c r="I188" s="189">
        <f t="shared" si="30"/>
        <v>744.45999254182095</v>
      </c>
      <c r="J188" s="88">
        <f t="shared" si="31"/>
        <v>4166.7425782565715</v>
      </c>
      <c r="K188" s="189">
        <f t="shared" si="36"/>
        <v>641.2301923049738</v>
      </c>
      <c r="L188" s="88">
        <f t="shared" si="32"/>
        <v>3588.9653863309386</v>
      </c>
      <c r="M188" s="89">
        <f t="shared" si="37"/>
        <v>15184.328556232758</v>
      </c>
      <c r="N188" s="89">
        <f t="shared" si="38"/>
        <v>64454.328556232758</v>
      </c>
      <c r="O188" s="89">
        <f t="shared" si="39"/>
        <v>11515.870744368904</v>
      </c>
      <c r="P188" s="90">
        <f t="shared" si="33"/>
        <v>0.94832384629219213</v>
      </c>
      <c r="Q188" s="227">
        <f>SUMIFS([1]april25!$Q$7:$Q$363,[1]april25!$B$7:$B$363,B188)</f>
        <v>1008.9500472599266</v>
      </c>
      <c r="R188" s="90">
        <f t="shared" si="40"/>
        <v>0.14517478616586091</v>
      </c>
      <c r="S188" s="90">
        <f t="shared" si="40"/>
        <v>0.14312873509177496</v>
      </c>
      <c r="T188" s="92">
        <v>5597</v>
      </c>
      <c r="U188" s="1">
        <f>SUMIFS([1]april25!$U$7:$U$363,[1]april25!$B$7:$B$363,B188)</f>
        <v>43024</v>
      </c>
      <c r="V188" s="1">
        <f>SUMIFS([1]april25!$V$7:$V$363,[1]april25!$B$7:$B$363,B188)</f>
        <v>7700.7338464292106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217</v>
      </c>
      <c r="D189" s="1">
        <v>64304</v>
      </c>
      <c r="E189" s="86">
        <f t="shared" si="34"/>
        <v>9826.4058679706595</v>
      </c>
      <c r="F189" s="87">
        <f t="shared" si="28"/>
        <v>0.809197603446424</v>
      </c>
      <c r="G189" s="189">
        <f t="shared" si="35"/>
        <v>1437.155460286245</v>
      </c>
      <c r="H189" s="189">
        <f t="shared" si="29"/>
        <v>9404.745332113187</v>
      </c>
      <c r="I189" s="189">
        <f t="shared" si="30"/>
        <v>386.24348815355495</v>
      </c>
      <c r="J189" s="88">
        <f t="shared" si="31"/>
        <v>2527.5773864768635</v>
      </c>
      <c r="K189" s="189">
        <f t="shared" si="36"/>
        <v>283.0136879167078</v>
      </c>
      <c r="L189" s="88">
        <f t="shared" si="32"/>
        <v>1852.0415737269357</v>
      </c>
      <c r="M189" s="89">
        <f t="shared" si="37"/>
        <v>11256.786905840123</v>
      </c>
      <c r="N189" s="89">
        <f t="shared" si="38"/>
        <v>75560.786905840127</v>
      </c>
      <c r="O189" s="89">
        <f t="shared" si="39"/>
        <v>11546.575016173614</v>
      </c>
      <c r="P189" s="90">
        <f t="shared" si="33"/>
        <v>0.9508523214532808</v>
      </c>
      <c r="Q189" s="227">
        <f>SUMIFS([1]april25!$Q$7:$Q$363,[1]april25!$B$7:$B$363,B189)</f>
        <v>-2148.8010739201454</v>
      </c>
      <c r="R189" s="90">
        <f t="shared" si="40"/>
        <v>0.11908946937923114</v>
      </c>
      <c r="S189" s="90">
        <f t="shared" si="40"/>
        <v>0.11327512922658839</v>
      </c>
      <c r="T189" s="92">
        <v>6544</v>
      </c>
      <c r="U189" s="1">
        <f>SUMIFS([1]april25!$U$7:$U$363,[1]april25!$B$7:$B$363,B189)</f>
        <v>57461</v>
      </c>
      <c r="V189" s="1">
        <f>SUMIFS([1]april25!$V$7:$V$363,[1]april25!$B$7:$B$363,B189)</f>
        <v>8826.5745007680489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218</v>
      </c>
      <c r="D190" s="1">
        <v>31476</v>
      </c>
      <c r="E190" s="86">
        <f t="shared" si="34"/>
        <v>11153.791637136783</v>
      </c>
      <c r="F190" s="87">
        <f t="shared" si="28"/>
        <v>0.91850688678869052</v>
      </c>
      <c r="G190" s="189">
        <f t="shared" si="35"/>
        <v>614.17628340324859</v>
      </c>
      <c r="H190" s="189">
        <f t="shared" si="29"/>
        <v>1733.2054717639676</v>
      </c>
      <c r="I190" s="189">
        <f t="shared" si="30"/>
        <v>0</v>
      </c>
      <c r="J190" s="88">
        <f t="shared" si="31"/>
        <v>0</v>
      </c>
      <c r="K190" s="189">
        <f t="shared" si="36"/>
        <v>-103.22980023684718</v>
      </c>
      <c r="L190" s="88">
        <f t="shared" si="32"/>
        <v>-291.31449626838275</v>
      </c>
      <c r="M190" s="89">
        <f t="shared" si="37"/>
        <v>1441.8909754955848</v>
      </c>
      <c r="N190" s="89">
        <f t="shared" si="38"/>
        <v>32917.890975495582</v>
      </c>
      <c r="O190" s="89">
        <f t="shared" si="39"/>
        <v>11664.738120303182</v>
      </c>
      <c r="P190" s="90">
        <f t="shared" si="33"/>
        <v>0.96058296986758074</v>
      </c>
      <c r="Q190" s="227">
        <f>SUMIFS([1]april25!$Q$7:$Q$363,[1]april25!$B$7:$B$363,B190)</f>
        <v>-1754.7231789675266</v>
      </c>
      <c r="R190" s="90">
        <f t="shared" si="40"/>
        <v>9.1400832177531213E-2</v>
      </c>
      <c r="S190" s="90">
        <f t="shared" si="40"/>
        <v>9.6815294137306412E-2</v>
      </c>
      <c r="T190" s="92">
        <v>2822</v>
      </c>
      <c r="U190" s="1">
        <f>SUMIFS([1]april25!$U$7:$U$363,[1]april25!$B$7:$B$363,B190)</f>
        <v>28840</v>
      </c>
      <c r="V190" s="1">
        <f>SUMIFS([1]april25!$V$7:$V$363,[1]april25!$B$7:$B$363,B190)</f>
        <v>10169.252468265162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219</v>
      </c>
      <c r="D191" s="1">
        <v>11669</v>
      </c>
      <c r="E191" s="86">
        <f t="shared" si="34"/>
        <v>9305.4226475279102</v>
      </c>
      <c r="F191" s="87">
        <f t="shared" si="28"/>
        <v>0.76629500212072321</v>
      </c>
      <c r="G191" s="189">
        <f t="shared" si="35"/>
        <v>1760.1650569607498</v>
      </c>
      <c r="H191" s="189">
        <f t="shared" si="29"/>
        <v>2207.2469814287801</v>
      </c>
      <c r="I191" s="189">
        <f t="shared" si="30"/>
        <v>568.58761530851723</v>
      </c>
      <c r="J191" s="88">
        <f t="shared" si="31"/>
        <v>713.00886959688057</v>
      </c>
      <c r="K191" s="189">
        <f t="shared" si="36"/>
        <v>465.35781507167007</v>
      </c>
      <c r="L191" s="88">
        <f t="shared" si="32"/>
        <v>583.55870009987427</v>
      </c>
      <c r="M191" s="89">
        <f t="shared" si="37"/>
        <v>2790.8056815286545</v>
      </c>
      <c r="N191" s="89">
        <f t="shared" si="38"/>
        <v>14459.805681528655</v>
      </c>
      <c r="O191" s="89">
        <f t="shared" si="39"/>
        <v>11530.94551956033</v>
      </c>
      <c r="P191" s="90">
        <f t="shared" si="33"/>
        <v>0.94956524341350956</v>
      </c>
      <c r="Q191" s="227">
        <f>SUMIFS([1]april25!$Q$7:$Q$363,[1]april25!$B$7:$B$363,B191)</f>
        <v>275.6699409083335</v>
      </c>
      <c r="R191" s="90">
        <f t="shared" si="40"/>
        <v>9.6710526315789469E-2</v>
      </c>
      <c r="S191" s="90">
        <f t="shared" si="40"/>
        <v>0.19466234365818844</v>
      </c>
      <c r="T191" s="92">
        <v>1254</v>
      </c>
      <c r="U191" s="1">
        <f>SUMIFS([1]april25!$U$7:$U$363,[1]april25!$B$7:$B$363,B191)</f>
        <v>10640</v>
      </c>
      <c r="V191" s="1">
        <f>SUMIFS([1]april25!$V$7:$V$363,[1]april25!$B$7:$B$363,B191)</f>
        <v>7789.1654465592974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220</v>
      </c>
      <c r="D192" s="1">
        <v>72538</v>
      </c>
      <c r="E192" s="86">
        <f t="shared" si="34"/>
        <v>11237.49031758327</v>
      </c>
      <c r="F192" s="87">
        <f t="shared" si="28"/>
        <v>0.92539941418262694</v>
      </c>
      <c r="G192" s="189">
        <f t="shared" si="35"/>
        <v>562.28310152642678</v>
      </c>
      <c r="H192" s="189">
        <f t="shared" si="29"/>
        <v>3629.5374203530846</v>
      </c>
      <c r="I192" s="189">
        <f t="shared" si="30"/>
        <v>0</v>
      </c>
      <c r="J192" s="88">
        <f t="shared" si="31"/>
        <v>0</v>
      </c>
      <c r="K192" s="189">
        <f t="shared" si="36"/>
        <v>-103.22980023684718</v>
      </c>
      <c r="L192" s="88">
        <f t="shared" si="32"/>
        <v>-666.34836052884862</v>
      </c>
      <c r="M192" s="89">
        <f t="shared" si="37"/>
        <v>2963.1890598242362</v>
      </c>
      <c r="N192" s="89">
        <f t="shared" si="38"/>
        <v>75501.189059824232</v>
      </c>
      <c r="O192" s="89">
        <f t="shared" si="39"/>
        <v>11696.543618872849</v>
      </c>
      <c r="P192" s="90">
        <f t="shared" si="33"/>
        <v>0.96320213027727675</v>
      </c>
      <c r="Q192" s="227">
        <f>SUMIFS([1]april25!$Q$7:$Q$363,[1]april25!$B$7:$B$363,B192)</f>
        <v>-1862.9214352357776</v>
      </c>
      <c r="R192" s="90">
        <f t="shared" si="40"/>
        <v>9.6949808701438142E-2</v>
      </c>
      <c r="S192" s="90">
        <f t="shared" si="40"/>
        <v>0.1151331750114388</v>
      </c>
      <c r="T192" s="92">
        <v>6455</v>
      </c>
      <c r="U192" s="1">
        <f>SUMIFS([1]april25!$U$7:$U$363,[1]april25!$B$7:$B$363,B192)</f>
        <v>66127</v>
      </c>
      <c r="V192" s="1">
        <f>SUMIFS([1]april25!$V$7:$V$363,[1]april25!$B$7:$B$363,B192)</f>
        <v>10077.263029564157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221</v>
      </c>
      <c r="D193" s="1">
        <v>24222</v>
      </c>
      <c r="E193" s="86">
        <f t="shared" si="34"/>
        <v>11308.123249299721</v>
      </c>
      <c r="F193" s="87">
        <f t="shared" si="28"/>
        <v>0.9312159863695797</v>
      </c>
      <c r="G193" s="189">
        <f t="shared" si="35"/>
        <v>518.49068386222723</v>
      </c>
      <c r="H193" s="189">
        <f t="shared" si="29"/>
        <v>1110.6070448328906</v>
      </c>
      <c r="I193" s="189">
        <f t="shared" si="30"/>
        <v>0</v>
      </c>
      <c r="J193" s="88">
        <f t="shared" si="31"/>
        <v>0</v>
      </c>
      <c r="K193" s="189">
        <f t="shared" si="36"/>
        <v>-103.22980023684718</v>
      </c>
      <c r="L193" s="88">
        <f t="shared" si="32"/>
        <v>-221.11823210732669</v>
      </c>
      <c r="M193" s="89">
        <f t="shared" si="37"/>
        <v>889.48881272556389</v>
      </c>
      <c r="N193" s="89">
        <f t="shared" si="38"/>
        <v>25111.488812725565</v>
      </c>
      <c r="O193" s="89">
        <f t="shared" si="39"/>
        <v>11723.384132925101</v>
      </c>
      <c r="P193" s="90">
        <f t="shared" si="33"/>
        <v>0.96541242770831881</v>
      </c>
      <c r="Q193" s="227">
        <f>SUMIFS([1]april25!$Q$7:$Q$363,[1]april25!$B$7:$B$363,B193)</f>
        <v>-386.98216397380418</v>
      </c>
      <c r="R193" s="90">
        <f t="shared" si="40"/>
        <v>6.8554790894653259E-2</v>
      </c>
      <c r="S193" s="90">
        <f t="shared" si="40"/>
        <v>5.3589037520778753E-2</v>
      </c>
      <c r="T193" s="92">
        <v>2142</v>
      </c>
      <c r="U193" s="1">
        <f>SUMIFS([1]april25!$U$7:$U$363,[1]april25!$B$7:$B$363,B193)</f>
        <v>22668</v>
      </c>
      <c r="V193" s="1">
        <f>SUMIFS([1]april25!$V$7:$V$363,[1]april25!$B$7:$B$363,B193)</f>
        <v>10732.954545454544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222</v>
      </c>
      <c r="D194" s="1">
        <v>39137</v>
      </c>
      <c r="E194" s="86">
        <f t="shared" si="34"/>
        <v>11820.29598308668</v>
      </c>
      <c r="F194" s="87">
        <f t="shared" si="28"/>
        <v>0.97339305032354417</v>
      </c>
      <c r="G194" s="189">
        <f t="shared" si="35"/>
        <v>200.94358891431222</v>
      </c>
      <c r="H194" s="189">
        <f t="shared" si="29"/>
        <v>665.32422289528779</v>
      </c>
      <c r="I194" s="189">
        <f t="shared" si="30"/>
        <v>0</v>
      </c>
      <c r="J194" s="88">
        <f t="shared" si="31"/>
        <v>0</v>
      </c>
      <c r="K194" s="189">
        <f t="shared" si="36"/>
        <v>-103.22980023684718</v>
      </c>
      <c r="L194" s="88">
        <f t="shared" si="32"/>
        <v>-341.79386858420105</v>
      </c>
      <c r="M194" s="89">
        <f t="shared" si="37"/>
        <v>323.53035431108674</v>
      </c>
      <c r="N194" s="89">
        <f t="shared" si="38"/>
        <v>39460.530354311086</v>
      </c>
      <c r="O194" s="89">
        <f t="shared" si="39"/>
        <v>11918.009771764146</v>
      </c>
      <c r="P194" s="90">
        <f t="shared" si="33"/>
        <v>0.98143971201082536</v>
      </c>
      <c r="Q194" s="227">
        <f>SUMIFS([1]april25!$Q$7:$Q$363,[1]april25!$B$7:$B$363,B194)</f>
        <v>-336.64164561963469</v>
      </c>
      <c r="R194" s="90">
        <f t="shared" si="40"/>
        <v>8.3587131070380419E-2</v>
      </c>
      <c r="S194" s="90">
        <f t="shared" si="40"/>
        <v>7.9332636143193774E-2</v>
      </c>
      <c r="T194" s="92">
        <v>3311</v>
      </c>
      <c r="U194" s="1">
        <f>SUMIFS([1]april25!$U$7:$U$363,[1]april25!$B$7:$B$363,B194)</f>
        <v>36118</v>
      </c>
      <c r="V194" s="1">
        <f>SUMIFS([1]april25!$V$7:$V$363,[1]april25!$B$7:$B$363,B194)</f>
        <v>10951.48574893875</v>
      </c>
      <c r="W194" s="196"/>
      <c r="X194" s="89">
        <v>0</v>
      </c>
      <c r="Y194" s="89">
        <f t="shared" si="41"/>
        <v>0</v>
      </c>
    </row>
    <row r="195" spans="2:28" ht="32.1" customHeight="1">
      <c r="B195" s="200">
        <v>3454</v>
      </c>
      <c r="C195" t="s">
        <v>223</v>
      </c>
      <c r="D195" s="1">
        <v>22930</v>
      </c>
      <c r="E195" s="86">
        <f t="shared" si="34"/>
        <v>13913.834951456311</v>
      </c>
      <c r="F195" s="87">
        <f t="shared" si="28"/>
        <v>1.1457945100931135</v>
      </c>
      <c r="G195" s="189">
        <f t="shared" si="35"/>
        <v>-1097.0505714748585</v>
      </c>
      <c r="H195" s="189">
        <f t="shared" si="29"/>
        <v>-1807.9393417905669</v>
      </c>
      <c r="I195" s="189">
        <f t="shared" si="30"/>
        <v>0</v>
      </c>
      <c r="J195" s="88">
        <f t="shared" si="31"/>
        <v>0</v>
      </c>
      <c r="K195" s="189">
        <f t="shared" si="36"/>
        <v>-103.22980023684718</v>
      </c>
      <c r="L195" s="88">
        <f t="shared" si="32"/>
        <v>-170.12271079032416</v>
      </c>
      <c r="M195" s="89">
        <f t="shared" si="37"/>
        <v>-1978.0620525808911</v>
      </c>
      <c r="N195" s="89">
        <f t="shared" si="38"/>
        <v>20951.937947419108</v>
      </c>
      <c r="O195" s="89">
        <f t="shared" si="39"/>
        <v>12713.554579744605</v>
      </c>
      <c r="P195" s="90">
        <f t="shared" si="33"/>
        <v>1.0469522667232616</v>
      </c>
      <c r="Q195" s="227">
        <f>SUMIFS([1]april25!$Q$7:$Q$363,[1]april25!$B$7:$B$363,B195)</f>
        <v>-1798.1637003869391</v>
      </c>
      <c r="R195" s="93">
        <f t="shared" si="40"/>
        <v>7.9363585012238752E-2</v>
      </c>
      <c r="S195" s="93">
        <f t="shared" si="40"/>
        <v>7.739872411719223E-2</v>
      </c>
      <c r="T195" s="92">
        <v>1648</v>
      </c>
      <c r="U195" s="1">
        <f>SUMIFS([1]april25!$U$7:$U$363,[1]april25!$B$7:$B$363,B195)</f>
        <v>21244</v>
      </c>
      <c r="V195" s="1">
        <f>SUMIFS([1]april25!$V$7:$V$363,[1]april25!$B$7:$B$363,B195)</f>
        <v>12914.285714285714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224</v>
      </c>
      <c r="D196" s="1">
        <v>281932</v>
      </c>
      <c r="E196" s="86">
        <f t="shared" si="34"/>
        <v>10054.994828631548</v>
      </c>
      <c r="F196" s="87">
        <f t="shared" si="28"/>
        <v>0.82802174338389856</v>
      </c>
      <c r="G196" s="189">
        <f t="shared" si="35"/>
        <v>1295.430304676494</v>
      </c>
      <c r="H196" s="189">
        <f t="shared" si="29"/>
        <v>36322.570312824209</v>
      </c>
      <c r="I196" s="189">
        <f t="shared" si="30"/>
        <v>306.23735192224382</v>
      </c>
      <c r="J196" s="88">
        <f t="shared" si="31"/>
        <v>8586.5891105477949</v>
      </c>
      <c r="K196" s="189">
        <f t="shared" si="36"/>
        <v>203.00755168539663</v>
      </c>
      <c r="L196" s="88">
        <f t="shared" si="32"/>
        <v>5692.1287417068361</v>
      </c>
      <c r="M196" s="89">
        <f t="shared" si="37"/>
        <v>42014.699054531047</v>
      </c>
      <c r="N196" s="89">
        <f t="shared" si="38"/>
        <v>323946.69905453105</v>
      </c>
      <c r="O196" s="89">
        <f t="shared" si="39"/>
        <v>11553.432684993439</v>
      </c>
      <c r="P196" s="90">
        <f t="shared" si="33"/>
        <v>0.95141704565140484</v>
      </c>
      <c r="Q196" s="227">
        <f>SUMIFS([1]april25!$Q$7:$Q$363,[1]april25!$B$7:$B$363,B196)</f>
        <v>4246.5505208363174</v>
      </c>
      <c r="R196" s="93">
        <f t="shared" si="40"/>
        <v>0.10792277251846001</v>
      </c>
      <c r="S196" s="94">
        <f t="shared" si="40"/>
        <v>0.10397140915843138</v>
      </c>
      <c r="T196" s="92">
        <v>28039</v>
      </c>
      <c r="U196" s="1">
        <f>SUMIFS([1]april25!$U$7:$U$363,[1]april25!$B$7:$B$363,B196)</f>
        <v>254469</v>
      </c>
      <c r="V196" s="1">
        <f>SUMIFS([1]april25!$V$7:$V$363,[1]april25!$B$7:$B$363,B196)</f>
        <v>9108.0210458498859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225</v>
      </c>
      <c r="D197" s="1">
        <v>292516</v>
      </c>
      <c r="E197" s="86">
        <f t="shared" si="34"/>
        <v>10831.920014812073</v>
      </c>
      <c r="F197" s="87">
        <f t="shared" si="28"/>
        <v>0.89200098535309702</v>
      </c>
      <c r="G197" s="189">
        <f t="shared" si="35"/>
        <v>813.73668924456899</v>
      </c>
      <c r="H197" s="189">
        <f t="shared" si="29"/>
        <v>21974.959293049586</v>
      </c>
      <c r="I197" s="189">
        <f t="shared" si="30"/>
        <v>34.313536759060383</v>
      </c>
      <c r="J197" s="88">
        <f t="shared" si="31"/>
        <v>926.6370601784256</v>
      </c>
      <c r="K197" s="189">
        <f t="shared" si="36"/>
        <v>-68.916263477786799</v>
      </c>
      <c r="L197" s="88">
        <f t="shared" si="32"/>
        <v>-1861.0836952176326</v>
      </c>
      <c r="M197" s="89">
        <f t="shared" si="37"/>
        <v>20113.875597831953</v>
      </c>
      <c r="N197" s="89">
        <f t="shared" si="38"/>
        <v>312629.87559783197</v>
      </c>
      <c r="O197" s="89">
        <f t="shared" si="39"/>
        <v>11576.740440578855</v>
      </c>
      <c r="P197" s="90">
        <f t="shared" si="33"/>
        <v>0.95333642291048082</v>
      </c>
      <c r="Q197" s="227">
        <f>SUMIFS([1]april25!$Q$7:$Q$363,[1]april25!$B$7:$B$363,B197)</f>
        <v>3240.0589404599377</v>
      </c>
      <c r="R197" s="93">
        <f t="shared" si="40"/>
        <v>9.4843848249842794E-2</v>
      </c>
      <c r="S197" s="93">
        <f t="shared" si="40"/>
        <v>8.9451727093863356E-2</v>
      </c>
      <c r="T197" s="92">
        <v>27005</v>
      </c>
      <c r="U197" s="1">
        <f>SUMIFS([1]april25!$U$7:$U$363,[1]april25!$B$7:$B$363,B197)</f>
        <v>267176</v>
      </c>
      <c r="V197" s="1">
        <f>SUMIFS([1]april25!$V$7:$V$363,[1]april25!$B$7:$B$363,B197)</f>
        <v>9942.5424233402791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226</v>
      </c>
      <c r="D198" s="1">
        <v>668877</v>
      </c>
      <c r="E198" s="86">
        <f t="shared" si="34"/>
        <v>11179.625605883337</v>
      </c>
      <c r="F198" s="87">
        <f t="shared" si="28"/>
        <v>0.92063429592262025</v>
      </c>
      <c r="G198" s="189">
        <f t="shared" si="35"/>
        <v>598.15922278038511</v>
      </c>
      <c r="H198" s="189">
        <f t="shared" si="29"/>
        <v>35787.866298950445</v>
      </c>
      <c r="I198" s="189">
        <f t="shared" si="30"/>
        <v>0</v>
      </c>
      <c r="J198" s="88">
        <f t="shared" si="31"/>
        <v>0</v>
      </c>
      <c r="K198" s="189">
        <f t="shared" si="36"/>
        <v>-103.22980023684718</v>
      </c>
      <c r="L198" s="88">
        <f t="shared" si="32"/>
        <v>-6176.2389481705668</v>
      </c>
      <c r="M198" s="89">
        <f t="shared" si="37"/>
        <v>29611.627350779876</v>
      </c>
      <c r="N198" s="89">
        <f t="shared" si="38"/>
        <v>698488.62735077983</v>
      </c>
      <c r="O198" s="89">
        <f t="shared" si="39"/>
        <v>11674.555028426874</v>
      </c>
      <c r="P198" s="90">
        <f t="shared" si="33"/>
        <v>0.96139138533847412</v>
      </c>
      <c r="Q198" s="227">
        <f>SUMIFS([1]april25!$Q$7:$Q$363,[1]april25!$B$7:$B$363,B198)</f>
        <v>3400.0953918988525</v>
      </c>
      <c r="R198" s="93">
        <f t="shared" si="40"/>
        <v>5.9753185785605303E-2</v>
      </c>
      <c r="S198" s="93">
        <f t="shared" si="40"/>
        <v>4.8133628876440196E-2</v>
      </c>
      <c r="T198" s="92">
        <v>59830</v>
      </c>
      <c r="U198" s="1">
        <f>SUMIFS([1]april25!$U$7:$U$363,[1]april25!$B$7:$B$363,B198)</f>
        <v>631163</v>
      </c>
      <c r="V198" s="1">
        <f>SUMIFS([1]april25!$V$7:$V$363,[1]april25!$B$7:$B$363,B198)</f>
        <v>10666.221651400952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227</v>
      </c>
      <c r="D199" s="1">
        <v>701541</v>
      </c>
      <c r="E199" s="86">
        <f t="shared" si="34"/>
        <v>10508.71805626292</v>
      </c>
      <c r="F199" s="87">
        <f t="shared" ref="F199:F262" si="42">E199/E$365</f>
        <v>0.86538553166624699</v>
      </c>
      <c r="G199" s="189">
        <f t="shared" si="35"/>
        <v>1014.1219035450436</v>
      </c>
      <c r="H199" s="189">
        <f t="shared" ref="H199:H262" si="43">G199*T199/1000</f>
        <v>67700.750036860016</v>
      </c>
      <c r="I199" s="189">
        <f t="shared" ref="I199:I262" si="44">IF(E199+Y199&lt;(E$365+Y$365)*0.9,((E$365+Y$365)*0.9-E199-Y199)*0.35,0)</f>
        <v>147.43422225126378</v>
      </c>
      <c r="J199" s="88">
        <f t="shared" ref="J199:J262" si="45">I199*T199/1000</f>
        <v>9842.4138090498673</v>
      </c>
      <c r="K199" s="189">
        <f t="shared" si="36"/>
        <v>44.204422014416593</v>
      </c>
      <c r="L199" s="88">
        <f t="shared" ref="L199:L262" si="46">K199*T199/1000</f>
        <v>2950.998804838423</v>
      </c>
      <c r="M199" s="89">
        <f t="shared" si="37"/>
        <v>70651.748841698442</v>
      </c>
      <c r="N199" s="89">
        <f t="shared" si="38"/>
        <v>772192.7488416984</v>
      </c>
      <c r="O199" s="89">
        <f t="shared" si="39"/>
        <v>11567.044381822379</v>
      </c>
      <c r="P199" s="90">
        <f t="shared" ref="P199:P262" si="47">O199/O$365</f>
        <v>0.95253795929987528</v>
      </c>
      <c r="Q199" s="227">
        <f>SUMIFS([1]april25!$Q$7:$Q$363,[1]april25!$B$7:$B$363,B199)</f>
        <v>7398.8739833799773</v>
      </c>
      <c r="R199" s="93">
        <f t="shared" si="40"/>
        <v>6.5480303815001514E-2</v>
      </c>
      <c r="S199" s="93">
        <f t="shared" si="40"/>
        <v>5.7069205218421327E-2</v>
      </c>
      <c r="T199" s="92">
        <v>66758</v>
      </c>
      <c r="U199" s="1">
        <f>SUMIFS([1]april25!$U$7:$U$363,[1]april25!$B$7:$B$363,B199)</f>
        <v>658427</v>
      </c>
      <c r="V199" s="1">
        <f>SUMIFS([1]april25!$V$7:$V$363,[1]april25!$B$7:$B$363,B199)</f>
        <v>9941.3718651386807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228</v>
      </c>
      <c r="D200" s="1">
        <v>508477</v>
      </c>
      <c r="E200" s="86">
        <f t="shared" ref="E200:E263" si="48">D200/T200*1000</f>
        <v>10404.685901370984</v>
      </c>
      <c r="F200" s="87">
        <f t="shared" si="42"/>
        <v>0.85681855697061415</v>
      </c>
      <c r="G200" s="189">
        <f t="shared" ref="G200:G263" si="49">($E$365+$Y$365-E200-Y200)*0.62</f>
        <v>1078.621839578044</v>
      </c>
      <c r="H200" s="189">
        <f t="shared" si="43"/>
        <v>52712.249300179014</v>
      </c>
      <c r="I200" s="189">
        <f t="shared" si="44"/>
        <v>183.84547646344151</v>
      </c>
      <c r="J200" s="88">
        <f t="shared" si="45"/>
        <v>8984.5284347683864</v>
      </c>
      <c r="K200" s="189">
        <f t="shared" ref="K200:K263" si="50">I200+J$367</f>
        <v>80.615676226594331</v>
      </c>
      <c r="L200" s="88">
        <f t="shared" si="46"/>
        <v>3939.6880971936648</v>
      </c>
      <c r="M200" s="89">
        <f t="shared" ref="M200:M263" si="51">+H200+L200</f>
        <v>56651.937397372676</v>
      </c>
      <c r="N200" s="89">
        <f t="shared" ref="N200:N263" si="52">D200+M200</f>
        <v>565128.93739737268</v>
      </c>
      <c r="O200" s="89">
        <f t="shared" ref="O200:O263" si="53">N200/T200*1000</f>
        <v>11563.923417175623</v>
      </c>
      <c r="P200" s="90">
        <f t="shared" si="47"/>
        <v>0.95228095005900648</v>
      </c>
      <c r="Q200" s="227">
        <f>SUMIFS([1]april25!$Q$7:$Q$363,[1]april25!$B$7:$B$363,B200)</f>
        <v>4638.4375057338184</v>
      </c>
      <c r="R200" s="93">
        <f t="shared" ref="R200:S263" si="54">(D200-U200)/U200</f>
        <v>5.8233575305517635E-2</v>
      </c>
      <c r="S200" s="93">
        <f t="shared" si="54"/>
        <v>5.4877197074038965E-2</v>
      </c>
      <c r="T200" s="92">
        <v>48870</v>
      </c>
      <c r="U200" s="1">
        <f>SUMIFS([1]april25!$U$7:$U$363,[1]april25!$B$7:$B$363,B200)</f>
        <v>480496</v>
      </c>
      <c r="V200" s="1">
        <f>SUMIFS([1]april25!$V$7:$V$363,[1]april25!$B$7:$B$363,B200)</f>
        <v>9863.4096274248186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229</v>
      </c>
      <c r="D201" s="1">
        <v>316961</v>
      </c>
      <c r="E201" s="86">
        <f t="shared" si="48"/>
        <v>11497.007508433386</v>
      </c>
      <c r="F201" s="87">
        <f t="shared" si="42"/>
        <v>0.94677047209644294</v>
      </c>
      <c r="G201" s="189">
        <f t="shared" si="49"/>
        <v>401.38244319935484</v>
      </c>
      <c r="H201" s="189">
        <f t="shared" si="43"/>
        <v>11065.712576563013</v>
      </c>
      <c r="I201" s="189">
        <f t="shared" si="44"/>
        <v>0</v>
      </c>
      <c r="J201" s="88">
        <f t="shared" si="45"/>
        <v>0</v>
      </c>
      <c r="K201" s="189">
        <f t="shared" si="50"/>
        <v>-103.22980023684718</v>
      </c>
      <c r="L201" s="88">
        <f t="shared" si="46"/>
        <v>-2845.9423627296401</v>
      </c>
      <c r="M201" s="89">
        <f t="shared" si="51"/>
        <v>8219.7702138333734</v>
      </c>
      <c r="N201" s="89">
        <f t="shared" si="52"/>
        <v>325180.77021383337</v>
      </c>
      <c r="O201" s="89">
        <f t="shared" si="53"/>
        <v>11795.160151395892</v>
      </c>
      <c r="P201" s="90">
        <f t="shared" si="47"/>
        <v>0.97132313228452671</v>
      </c>
      <c r="Q201" s="227">
        <f>SUMIFS([1]april25!$Q$7:$Q$363,[1]april25!$B$7:$B$363,B201)</f>
        <v>2045.8095898254996</v>
      </c>
      <c r="R201" s="93">
        <f t="shared" si="54"/>
        <v>4.1788415333594085E-2</v>
      </c>
      <c r="S201" s="93">
        <f t="shared" si="54"/>
        <v>3.9218804094786612E-2</v>
      </c>
      <c r="T201" s="92">
        <v>27569</v>
      </c>
      <c r="U201" s="1">
        <f>SUMIFS([1]april25!$U$7:$U$363,[1]april25!$B$7:$B$363,B201)</f>
        <v>304247</v>
      </c>
      <c r="V201" s="1">
        <f>SUMIFS([1]april25!$V$7:$V$363,[1]april25!$B$7:$B$363,B201)</f>
        <v>11063.124977273554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230</v>
      </c>
      <c r="D202" s="1">
        <v>412826</v>
      </c>
      <c r="E202" s="86">
        <f t="shared" si="48"/>
        <v>11070.986081686287</v>
      </c>
      <c r="F202" s="87">
        <f t="shared" si="42"/>
        <v>0.91168790760923302</v>
      </c>
      <c r="G202" s="189">
        <f t="shared" si="49"/>
        <v>665.51572778255581</v>
      </c>
      <c r="H202" s="189">
        <f t="shared" si="43"/>
        <v>24816.415973283722</v>
      </c>
      <c r="I202" s="189">
        <f t="shared" si="44"/>
        <v>0</v>
      </c>
      <c r="J202" s="88">
        <f t="shared" si="45"/>
        <v>0</v>
      </c>
      <c r="K202" s="189">
        <f t="shared" si="50"/>
        <v>-103.22980023684718</v>
      </c>
      <c r="L202" s="88">
        <f t="shared" si="46"/>
        <v>-3849.3360210317946</v>
      </c>
      <c r="M202" s="89">
        <f t="shared" si="51"/>
        <v>20967.079952251926</v>
      </c>
      <c r="N202" s="89">
        <f t="shared" si="52"/>
        <v>433793.07995225192</v>
      </c>
      <c r="O202" s="89">
        <f t="shared" si="53"/>
        <v>11633.272009231996</v>
      </c>
      <c r="P202" s="90">
        <f t="shared" si="47"/>
        <v>0.95799175777938705</v>
      </c>
      <c r="Q202" s="227">
        <f>SUMIFS([1]april25!$Q$7:$Q$363,[1]april25!$B$7:$B$363,B202)</f>
        <v>3242.0189297763427</v>
      </c>
      <c r="R202" s="93">
        <f t="shared" si="54"/>
        <v>0.11142341003502594</v>
      </c>
      <c r="S202" s="94">
        <f t="shared" si="54"/>
        <v>0.10856206627779556</v>
      </c>
      <c r="T202" s="92">
        <v>37289</v>
      </c>
      <c r="U202" s="1">
        <f>SUMIFS([1]april25!$U$7:$U$363,[1]april25!$B$7:$B$363,B202)</f>
        <v>371439</v>
      </c>
      <c r="V202" s="1">
        <f>SUMIFS([1]april25!$V$7:$V$363,[1]april25!$B$7:$B$363,B202)</f>
        <v>9986.7985911327396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231</v>
      </c>
      <c r="D203" s="1">
        <v>577283</v>
      </c>
      <c r="E203" s="86">
        <f t="shared" si="48"/>
        <v>10151.637182147506</v>
      </c>
      <c r="F203" s="87">
        <f t="shared" si="42"/>
        <v>0.83598017314013706</v>
      </c>
      <c r="G203" s="189">
        <f t="shared" si="49"/>
        <v>1235.5120454966004</v>
      </c>
      <c r="H203" s="189">
        <f t="shared" si="43"/>
        <v>70258.627979209676</v>
      </c>
      <c r="I203" s="189">
        <f t="shared" si="44"/>
        <v>272.41252819165874</v>
      </c>
      <c r="J203" s="88">
        <f t="shared" si="45"/>
        <v>15491.010828146866</v>
      </c>
      <c r="K203" s="189">
        <f t="shared" si="50"/>
        <v>169.18272795481155</v>
      </c>
      <c r="L203" s="88">
        <f t="shared" si="46"/>
        <v>9620.7450078783149</v>
      </c>
      <c r="M203" s="89">
        <f t="shared" si="51"/>
        <v>79879.372987087991</v>
      </c>
      <c r="N203" s="89">
        <f t="shared" si="52"/>
        <v>657162.37298708805</v>
      </c>
      <c r="O203" s="89">
        <f t="shared" si="53"/>
        <v>11556.331955598918</v>
      </c>
      <c r="P203" s="90">
        <f t="shared" si="47"/>
        <v>0.9516557985440921</v>
      </c>
      <c r="Q203" s="227">
        <f>SUMIFS([1]april25!$Q$7:$Q$363,[1]april25!$B$7:$B$363,B203)</f>
        <v>8052.8574160232092</v>
      </c>
      <c r="R203" s="93">
        <f t="shared" si="54"/>
        <v>0.11185519455631376</v>
      </c>
      <c r="S203" s="93">
        <f t="shared" si="54"/>
        <v>0.10702580207125414</v>
      </c>
      <c r="T203" s="92">
        <v>56866</v>
      </c>
      <c r="U203" s="1">
        <f>SUMIFS([1]april25!$U$7:$U$363,[1]april25!$B$7:$B$363,B203)</f>
        <v>519207</v>
      </c>
      <c r="V203" s="1">
        <f>SUMIFS([1]april25!$V$7:$V$363,[1]april25!$B$7:$B$363,B203)</f>
        <v>9170.1902188311342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232</v>
      </c>
      <c r="D204" s="1">
        <v>142521</v>
      </c>
      <c r="E204" s="86">
        <f t="shared" si="48"/>
        <v>10689.342233555839</v>
      </c>
      <c r="F204" s="87">
        <f t="shared" si="42"/>
        <v>0.88025980547029625</v>
      </c>
      <c r="G204" s="189">
        <f t="shared" si="49"/>
        <v>902.13491362343382</v>
      </c>
      <c r="H204" s="189">
        <f t="shared" si="43"/>
        <v>12028.164803341244</v>
      </c>
      <c r="I204" s="189">
        <f t="shared" si="44"/>
        <v>84.215760198742188</v>
      </c>
      <c r="J204" s="88">
        <f t="shared" si="45"/>
        <v>1122.8487307298294</v>
      </c>
      <c r="K204" s="189">
        <f t="shared" si="50"/>
        <v>-19.014040038104994</v>
      </c>
      <c r="L204" s="88">
        <f t="shared" si="46"/>
        <v>-253.51419582805389</v>
      </c>
      <c r="M204" s="89">
        <f t="shared" si="51"/>
        <v>11774.650607513189</v>
      </c>
      <c r="N204" s="89">
        <f t="shared" si="52"/>
        <v>154295.65060751318</v>
      </c>
      <c r="O204" s="89">
        <f t="shared" si="53"/>
        <v>11572.463107141166</v>
      </c>
      <c r="P204" s="90">
        <f t="shared" si="47"/>
        <v>0.95298418751399661</v>
      </c>
      <c r="Q204" s="227">
        <f>SUMIFS([1]april25!$Q$7:$Q$363,[1]april25!$B$7:$B$363,B204)</f>
        <v>-2316.7569679977569</v>
      </c>
      <c r="R204" s="93">
        <f t="shared" si="54"/>
        <v>0.11401972892272579</v>
      </c>
      <c r="S204" s="93">
        <f t="shared" si="54"/>
        <v>0.10842163983266169</v>
      </c>
      <c r="T204" s="92">
        <v>13333</v>
      </c>
      <c r="U204" s="1">
        <f>SUMIFS([1]april25!$U$7:$U$363,[1]april25!$B$7:$B$363,B204)</f>
        <v>127934</v>
      </c>
      <c r="V204" s="1">
        <f>SUMIFS([1]april25!$V$7:$V$363,[1]april25!$B$7:$B$363,B204)</f>
        <v>9643.7509422584062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233</v>
      </c>
      <c r="D205" s="1">
        <v>23941</v>
      </c>
      <c r="E205" s="86">
        <f t="shared" si="48"/>
        <v>10021.347844286312</v>
      </c>
      <c r="F205" s="87">
        <f t="shared" si="42"/>
        <v>0.82525093791736359</v>
      </c>
      <c r="G205" s="189">
        <f t="shared" si="49"/>
        <v>1316.2914349705402</v>
      </c>
      <c r="H205" s="189">
        <f t="shared" si="43"/>
        <v>3144.6202381446205</v>
      </c>
      <c r="I205" s="189">
        <f t="shared" si="44"/>
        <v>318.01379644307644</v>
      </c>
      <c r="J205" s="88">
        <f t="shared" si="45"/>
        <v>759.73495970250963</v>
      </c>
      <c r="K205" s="189">
        <f t="shared" si="50"/>
        <v>214.78399620622926</v>
      </c>
      <c r="L205" s="88">
        <f t="shared" si="46"/>
        <v>513.11896693668166</v>
      </c>
      <c r="M205" s="89">
        <f t="shared" si="51"/>
        <v>3657.7392050813023</v>
      </c>
      <c r="N205" s="89">
        <f t="shared" si="52"/>
        <v>27598.739205081303</v>
      </c>
      <c r="O205" s="89">
        <f t="shared" si="53"/>
        <v>11552.423275463083</v>
      </c>
      <c r="P205" s="90">
        <f t="shared" si="47"/>
        <v>0.95133392148740892</v>
      </c>
      <c r="Q205" s="227">
        <f>SUMIFS([1]april25!$Q$7:$Q$363,[1]april25!$B$7:$B$363,B205)</f>
        <v>545.99536589314675</v>
      </c>
      <c r="R205" s="93">
        <f t="shared" si="54"/>
        <v>9.7556503002796502E-2</v>
      </c>
      <c r="S205" s="93">
        <f t="shared" si="54"/>
        <v>9.4340556782193996E-2</v>
      </c>
      <c r="T205" s="92">
        <v>2389</v>
      </c>
      <c r="U205" s="1">
        <f>SUMIFS([1]april25!$U$7:$U$363,[1]april25!$B$7:$B$363,B205)</f>
        <v>21813</v>
      </c>
      <c r="V205" s="1">
        <f>SUMIFS([1]april25!$V$7:$V$363,[1]april25!$B$7:$B$363,B205)</f>
        <v>9157.4307304785889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234</v>
      </c>
      <c r="D206" s="1">
        <v>155142</v>
      </c>
      <c r="E206" s="86">
        <f t="shared" si="48"/>
        <v>10841.509433962263</v>
      </c>
      <c r="F206" s="87">
        <f t="shared" si="42"/>
        <v>0.89279066726722089</v>
      </c>
      <c r="G206" s="189">
        <f t="shared" si="49"/>
        <v>807.79124937145104</v>
      </c>
      <c r="H206" s="189">
        <f t="shared" si="43"/>
        <v>11559.492778505464</v>
      </c>
      <c r="I206" s="189">
        <f t="shared" si="44"/>
        <v>30.957240056493809</v>
      </c>
      <c r="J206" s="88">
        <f t="shared" si="45"/>
        <v>442.99810520842641</v>
      </c>
      <c r="K206" s="189">
        <f t="shared" si="50"/>
        <v>-72.272560180353366</v>
      </c>
      <c r="L206" s="88">
        <f t="shared" si="46"/>
        <v>-1034.2203361808567</v>
      </c>
      <c r="M206" s="89">
        <f t="shared" si="51"/>
        <v>10525.272442324607</v>
      </c>
      <c r="N206" s="89">
        <f t="shared" si="52"/>
        <v>165667.27244232461</v>
      </c>
      <c r="O206" s="89">
        <f t="shared" si="53"/>
        <v>11577.028123153361</v>
      </c>
      <c r="P206" s="90">
        <f t="shared" si="47"/>
        <v>0.9533601133679046</v>
      </c>
      <c r="Q206" s="227">
        <f>SUMIFS([1]april25!$Q$7:$Q$363,[1]april25!$B$7:$B$363,B206)</f>
        <v>1839.868884946598</v>
      </c>
      <c r="R206" s="93">
        <f t="shared" si="54"/>
        <v>8.5577138378862522E-2</v>
      </c>
      <c r="S206" s="93">
        <f t="shared" si="54"/>
        <v>8.2466819533751776E-2</v>
      </c>
      <c r="T206" s="92">
        <v>14310</v>
      </c>
      <c r="U206" s="1">
        <f>SUMIFS([1]april25!$U$7:$U$363,[1]april25!$B$7:$B$363,B206)</f>
        <v>142912</v>
      </c>
      <c r="V206" s="1">
        <f>SUMIFS([1]april25!$V$7:$V$363,[1]april25!$B$7:$B$363,B206)</f>
        <v>10015.558203097624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235</v>
      </c>
      <c r="D207" s="1">
        <v>104652</v>
      </c>
      <c r="E207" s="86">
        <f t="shared" si="48"/>
        <v>10018.380241240668</v>
      </c>
      <c r="F207" s="87">
        <f t="shared" si="42"/>
        <v>0.82500655789634858</v>
      </c>
      <c r="G207" s="189">
        <f t="shared" si="49"/>
        <v>1318.1313488588401</v>
      </c>
      <c r="H207" s="189">
        <f t="shared" si="43"/>
        <v>13769.200070179444</v>
      </c>
      <c r="I207" s="189">
        <f t="shared" si="44"/>
        <v>319.05245750905215</v>
      </c>
      <c r="J207" s="88">
        <f t="shared" si="45"/>
        <v>3332.8219711395586</v>
      </c>
      <c r="K207" s="189">
        <f t="shared" si="50"/>
        <v>215.82265727220496</v>
      </c>
      <c r="L207" s="88">
        <f t="shared" si="46"/>
        <v>2254.4834778654531</v>
      </c>
      <c r="M207" s="89">
        <f t="shared" si="51"/>
        <v>16023.683548044897</v>
      </c>
      <c r="N207" s="89">
        <f t="shared" si="52"/>
        <v>120675.68354804489</v>
      </c>
      <c r="O207" s="89">
        <f t="shared" si="53"/>
        <v>11552.334247371711</v>
      </c>
      <c r="P207" s="90">
        <f t="shared" si="47"/>
        <v>0.95132659008677822</v>
      </c>
      <c r="Q207" s="227">
        <f>SUMIFS([1]april25!$Q$7:$Q$363,[1]april25!$B$7:$B$363,B207)</f>
        <v>1835.3417087148446</v>
      </c>
      <c r="R207" s="93">
        <f t="shared" si="54"/>
        <v>4.1385967181793756E-2</v>
      </c>
      <c r="S207" s="93">
        <f t="shared" si="54"/>
        <v>4.1286274862515578E-2</v>
      </c>
      <c r="T207" s="92">
        <v>10446</v>
      </c>
      <c r="U207" s="1">
        <f>SUMIFS([1]april25!$U$7:$U$363,[1]april25!$B$7:$B$363,B207)</f>
        <v>100493</v>
      </c>
      <c r="V207" s="1">
        <f>SUMIFS([1]april25!$V$7:$V$363,[1]april25!$B$7:$B$363,B207)</f>
        <v>9621.1584490186688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236</v>
      </c>
      <c r="D208" s="1">
        <v>37826</v>
      </c>
      <c r="E208" s="86">
        <f t="shared" si="48"/>
        <v>9300.7130563068604</v>
      </c>
      <c r="F208" s="87">
        <f t="shared" si="42"/>
        <v>0.76590717060017632</v>
      </c>
      <c r="G208" s="189">
        <f t="shared" si="49"/>
        <v>1763.0850035178005</v>
      </c>
      <c r="H208" s="189">
        <f t="shared" si="43"/>
        <v>7170.4667093068947</v>
      </c>
      <c r="I208" s="189">
        <f t="shared" si="44"/>
        <v>570.23597223588467</v>
      </c>
      <c r="J208" s="88">
        <f t="shared" si="45"/>
        <v>2319.149699083343</v>
      </c>
      <c r="K208" s="189">
        <f t="shared" si="50"/>
        <v>467.00617199903752</v>
      </c>
      <c r="L208" s="88">
        <f t="shared" si="46"/>
        <v>1899.3141015200856</v>
      </c>
      <c r="M208" s="89">
        <f t="shared" si="51"/>
        <v>9069.7808108269801</v>
      </c>
      <c r="N208" s="89">
        <f t="shared" si="52"/>
        <v>46895.780810826982</v>
      </c>
      <c r="O208" s="89">
        <f t="shared" si="53"/>
        <v>11530.804231823699</v>
      </c>
      <c r="P208" s="90">
        <f t="shared" si="47"/>
        <v>0.94955360846789316</v>
      </c>
      <c r="Q208" s="227">
        <f>SUMIFS([1]april25!$Q$7:$Q$363,[1]april25!$B$7:$B$363,B208)</f>
        <v>860.00198538611767</v>
      </c>
      <c r="R208" s="93">
        <f t="shared" si="54"/>
        <v>0.11904621028341518</v>
      </c>
      <c r="S208" s="93">
        <f t="shared" si="54"/>
        <v>0.12427411242144942</v>
      </c>
      <c r="T208" s="92">
        <v>4067</v>
      </c>
      <c r="U208" s="1">
        <f>SUMIFS([1]april25!$U$7:$U$363,[1]april25!$B$7:$B$363,B208)</f>
        <v>33802</v>
      </c>
      <c r="V208" s="1">
        <f>SUMIFS([1]april25!$V$7:$V$363,[1]april25!$B$7:$B$363,B208)</f>
        <v>8272.638277043563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237</v>
      </c>
      <c r="D209" s="1">
        <v>67631</v>
      </c>
      <c r="E209" s="86">
        <f t="shared" si="48"/>
        <v>10312.747788960049</v>
      </c>
      <c r="F209" s="87">
        <f t="shared" si="42"/>
        <v>0.84924751815663524</v>
      </c>
      <c r="G209" s="189">
        <f t="shared" si="49"/>
        <v>1135.6234692728237</v>
      </c>
      <c r="H209" s="189">
        <f t="shared" si="43"/>
        <v>7447.4187114911774</v>
      </c>
      <c r="I209" s="189">
        <f t="shared" si="44"/>
        <v>216.02381580726876</v>
      </c>
      <c r="J209" s="88">
        <f t="shared" si="45"/>
        <v>1416.6841840640686</v>
      </c>
      <c r="K209" s="189">
        <f t="shared" si="50"/>
        <v>112.79401557042158</v>
      </c>
      <c r="L209" s="88">
        <f t="shared" si="46"/>
        <v>739.7031541108247</v>
      </c>
      <c r="M209" s="89">
        <f t="shared" si="51"/>
        <v>8187.1218656020019</v>
      </c>
      <c r="N209" s="89">
        <f t="shared" si="52"/>
        <v>75818.121865602006</v>
      </c>
      <c r="O209" s="89">
        <f t="shared" si="53"/>
        <v>11561.165273803295</v>
      </c>
      <c r="P209" s="90">
        <f t="shared" si="47"/>
        <v>0.95205381889458707</v>
      </c>
      <c r="Q209" s="227">
        <f>SUMIFS([1]april25!$Q$7:$Q$363,[1]april25!$B$7:$B$363,B209)</f>
        <v>-441.42877792914805</v>
      </c>
      <c r="R209" s="93">
        <f t="shared" si="54"/>
        <v>8.4368837082524975E-2</v>
      </c>
      <c r="S209" s="94">
        <f t="shared" si="54"/>
        <v>8.1227176834802003E-2</v>
      </c>
      <c r="T209" s="92">
        <v>6558</v>
      </c>
      <c r="U209" s="1">
        <f>SUMIFS([1]april25!$U$7:$U$363,[1]april25!$B$7:$B$363,B209)</f>
        <v>62369</v>
      </c>
      <c r="V209" s="1">
        <f>SUMIFS([1]april25!$V$7:$V$363,[1]april25!$B$7:$B$363,B209)</f>
        <v>9538.0027527144812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238</v>
      </c>
      <c r="D210" s="1">
        <v>101157</v>
      </c>
      <c r="E210" s="86">
        <f t="shared" si="48"/>
        <v>9084.598114054781</v>
      </c>
      <c r="F210" s="87">
        <f t="shared" si="42"/>
        <v>0.74811025729443059</v>
      </c>
      <c r="G210" s="189">
        <f t="shared" si="49"/>
        <v>1897.0762677140897</v>
      </c>
      <c r="H210" s="189">
        <f t="shared" si="43"/>
        <v>21123.944240996389</v>
      </c>
      <c r="I210" s="189">
        <f t="shared" si="44"/>
        <v>645.87620202411244</v>
      </c>
      <c r="J210" s="88">
        <f t="shared" si="45"/>
        <v>7191.8315095384924</v>
      </c>
      <c r="K210" s="189">
        <f t="shared" si="50"/>
        <v>542.64640178726529</v>
      </c>
      <c r="L210" s="88">
        <f t="shared" si="46"/>
        <v>6042.3676839011987</v>
      </c>
      <c r="M210" s="89">
        <f t="shared" si="51"/>
        <v>27166.311924897585</v>
      </c>
      <c r="N210" s="89">
        <f t="shared" si="52"/>
        <v>128323.31192489759</v>
      </c>
      <c r="O210" s="89">
        <f t="shared" si="53"/>
        <v>11524.320783556137</v>
      </c>
      <c r="P210" s="90">
        <f t="shared" si="47"/>
        <v>0.94901970106872091</v>
      </c>
      <c r="Q210" s="227">
        <f>SUMIFS([1]april25!$Q$7:$Q$363,[1]april25!$B$7:$B$363,B210)</f>
        <v>1721.4625614149154</v>
      </c>
      <c r="R210" s="90">
        <f t="shared" si="54"/>
        <v>0.1196497946805096</v>
      </c>
      <c r="S210" s="90">
        <f t="shared" si="54"/>
        <v>9.642221474596073E-2</v>
      </c>
      <c r="T210" s="92">
        <v>11135</v>
      </c>
      <c r="U210" s="1">
        <f>SUMIFS([1]april25!$U$7:$U$363,[1]april25!$B$7:$B$363,B210)</f>
        <v>90347</v>
      </c>
      <c r="V210" s="1">
        <f>SUMIFS([1]april25!$V$7:$V$363,[1]april25!$B$7:$B$363,B210)</f>
        <v>8285.6749816581087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239</v>
      </c>
      <c r="D211" s="1">
        <v>34202</v>
      </c>
      <c r="E211" s="86">
        <f t="shared" si="48"/>
        <v>11473.331096947333</v>
      </c>
      <c r="F211" s="87">
        <f t="shared" si="42"/>
        <v>0.944820736283558</v>
      </c>
      <c r="G211" s="189">
        <f t="shared" si="49"/>
        <v>416.0618183207074</v>
      </c>
      <c r="H211" s="189">
        <f t="shared" si="43"/>
        <v>1240.2802804140288</v>
      </c>
      <c r="I211" s="189">
        <f t="shared" si="44"/>
        <v>0</v>
      </c>
      <c r="J211" s="88">
        <f t="shared" si="45"/>
        <v>0</v>
      </c>
      <c r="K211" s="189">
        <f t="shared" si="50"/>
        <v>-103.22980023684718</v>
      </c>
      <c r="L211" s="88">
        <f t="shared" si="46"/>
        <v>-307.72803450604147</v>
      </c>
      <c r="M211" s="89">
        <f t="shared" si="51"/>
        <v>932.5522459079873</v>
      </c>
      <c r="N211" s="89">
        <f t="shared" si="52"/>
        <v>35134.552245907988</v>
      </c>
      <c r="O211" s="89">
        <f t="shared" si="53"/>
        <v>11786.163115031193</v>
      </c>
      <c r="P211" s="90">
        <f t="shared" si="47"/>
        <v>0.97058223267563049</v>
      </c>
      <c r="Q211" s="227">
        <f>SUMIFS([1]april25!$Q$7:$Q$363,[1]april25!$B$7:$B$363,B211)</f>
        <v>-1377.4028796960285</v>
      </c>
      <c r="R211" s="90">
        <f t="shared" si="54"/>
        <v>3.0770621741358008E-2</v>
      </c>
      <c r="S211" s="90">
        <f t="shared" si="54"/>
        <v>3.0079061444986645E-2</v>
      </c>
      <c r="T211" s="92">
        <v>2981</v>
      </c>
      <c r="U211" s="1">
        <f>SUMIFS([1]april25!$U$7:$U$363,[1]april25!$B$7:$B$363,B211)</f>
        <v>33181</v>
      </c>
      <c r="V211" s="1">
        <f>SUMIFS([1]april25!$V$7:$V$363,[1]april25!$B$7:$B$363,B211)</f>
        <v>11138.301443437396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240</v>
      </c>
      <c r="D212" s="1">
        <v>22459</v>
      </c>
      <c r="E212" s="86">
        <f t="shared" si="48"/>
        <v>13644.592952612395</v>
      </c>
      <c r="F212" s="87">
        <f t="shared" si="42"/>
        <v>1.1236226210892437</v>
      </c>
      <c r="G212" s="189">
        <f t="shared" si="49"/>
        <v>-930.12053219163067</v>
      </c>
      <c r="H212" s="189">
        <f t="shared" si="43"/>
        <v>-1530.9783959874242</v>
      </c>
      <c r="I212" s="189">
        <f t="shared" si="44"/>
        <v>0</v>
      </c>
      <c r="J212" s="88">
        <f t="shared" si="45"/>
        <v>0</v>
      </c>
      <c r="K212" s="189">
        <f t="shared" si="50"/>
        <v>-103.22980023684718</v>
      </c>
      <c r="L212" s="88">
        <f t="shared" si="46"/>
        <v>-169.91625118985047</v>
      </c>
      <c r="M212" s="89">
        <f t="shared" si="51"/>
        <v>-1700.8946471772747</v>
      </c>
      <c r="N212" s="89">
        <f t="shared" si="52"/>
        <v>20758.105352822724</v>
      </c>
      <c r="O212" s="89">
        <f t="shared" si="53"/>
        <v>12611.242620183915</v>
      </c>
      <c r="P212" s="90">
        <f t="shared" si="47"/>
        <v>1.038526948901791</v>
      </c>
      <c r="Q212" s="227">
        <f>SUMIFS([1]april25!$Q$7:$Q$363,[1]april25!$B$7:$B$363,B212)</f>
        <v>-1440.8004677408403</v>
      </c>
      <c r="R212" s="90">
        <f t="shared" si="54"/>
        <v>7.8981503723276489E-2</v>
      </c>
      <c r="S212" s="90">
        <f t="shared" si="54"/>
        <v>6.849322665184733E-2</v>
      </c>
      <c r="T212" s="92">
        <v>1646</v>
      </c>
      <c r="U212" s="1">
        <f>SUMIFS([1]april25!$U$7:$U$363,[1]april25!$B$7:$B$363,B212)</f>
        <v>20815</v>
      </c>
      <c r="V212" s="1">
        <f>SUMIFS([1]april25!$V$7:$V$363,[1]april25!$B$7:$B$363,B212)</f>
        <v>12769.938650306749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241</v>
      </c>
      <c r="D213" s="1">
        <v>107237</v>
      </c>
      <c r="E213" s="86">
        <f t="shared" si="48"/>
        <v>19395.369867968893</v>
      </c>
      <c r="F213" s="87">
        <f t="shared" si="42"/>
        <v>1.597195050356562</v>
      </c>
      <c r="G213" s="189">
        <f t="shared" si="49"/>
        <v>-4495.6022197126595</v>
      </c>
      <c r="H213" s="189">
        <f t="shared" si="43"/>
        <v>-24856.184672791296</v>
      </c>
      <c r="I213" s="189">
        <f t="shared" si="44"/>
        <v>0</v>
      </c>
      <c r="J213" s="88">
        <f t="shared" si="45"/>
        <v>0</v>
      </c>
      <c r="K213" s="189">
        <f t="shared" si="50"/>
        <v>-103.22980023684718</v>
      </c>
      <c r="L213" s="88">
        <f t="shared" si="46"/>
        <v>-570.75756550952804</v>
      </c>
      <c r="M213" s="89">
        <f t="shared" si="51"/>
        <v>-25426.942238300824</v>
      </c>
      <c r="N213" s="89">
        <f t="shared" si="52"/>
        <v>81810.05776169918</v>
      </c>
      <c r="O213" s="89">
        <f t="shared" si="53"/>
        <v>14796.537848019385</v>
      </c>
      <c r="P213" s="90">
        <f t="shared" si="47"/>
        <v>1.2184844720233718</v>
      </c>
      <c r="Q213" s="227">
        <f>SUMIFS([1]april25!$Q$7:$Q$363,[1]april25!$B$7:$B$363,B213)</f>
        <v>-13379.626650145266</v>
      </c>
      <c r="R213" s="90">
        <f t="shared" si="54"/>
        <v>4.9213850323363367E-2</v>
      </c>
      <c r="S213" s="90">
        <f t="shared" si="54"/>
        <v>4.9972912613342232E-2</v>
      </c>
      <c r="T213" s="92">
        <v>5529</v>
      </c>
      <c r="U213" s="1">
        <f>SUMIFS([1]april25!$U$7:$U$363,[1]april25!$B$7:$B$363,B213)</f>
        <v>102207</v>
      </c>
      <c r="V213" s="1">
        <f>SUMIFS([1]april25!$V$7:$V$363,[1]april25!$B$7:$B$363,B213)</f>
        <v>18472.257364901503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242</v>
      </c>
      <c r="D214" s="1">
        <v>27937</v>
      </c>
      <c r="E214" s="86">
        <f t="shared" si="48"/>
        <v>11296.805499393449</v>
      </c>
      <c r="F214" s="87">
        <f t="shared" si="42"/>
        <v>0.93028397763478754</v>
      </c>
      <c r="G214" s="189">
        <f t="shared" si="49"/>
        <v>525.50768880411545</v>
      </c>
      <c r="H214" s="189">
        <f t="shared" si="43"/>
        <v>1299.5805144125775</v>
      </c>
      <c r="I214" s="189">
        <f t="shared" si="44"/>
        <v>0</v>
      </c>
      <c r="J214" s="88">
        <f t="shared" si="45"/>
        <v>0</v>
      </c>
      <c r="K214" s="189">
        <f t="shared" si="50"/>
        <v>-103.22980023684718</v>
      </c>
      <c r="L214" s="88">
        <f t="shared" si="46"/>
        <v>-255.28729598572309</v>
      </c>
      <c r="M214" s="89">
        <f t="shared" si="51"/>
        <v>1044.2932184268543</v>
      </c>
      <c r="N214" s="89">
        <f t="shared" si="52"/>
        <v>28981.293218426854</v>
      </c>
      <c r="O214" s="89">
        <f t="shared" si="53"/>
        <v>11719.083387960718</v>
      </c>
      <c r="P214" s="90">
        <f t="shared" si="47"/>
        <v>0.96505826438909781</v>
      </c>
      <c r="Q214" s="227">
        <f>SUMIFS([1]april25!$Q$7:$Q$363,[1]april25!$B$7:$B$363,B214)</f>
        <v>-176.44716690345922</v>
      </c>
      <c r="R214" s="90">
        <f t="shared" si="54"/>
        <v>2.2621618653684249E-2</v>
      </c>
      <c r="S214" s="90">
        <f t="shared" si="54"/>
        <v>1.6418899575720149E-2</v>
      </c>
      <c r="T214" s="92">
        <v>2473</v>
      </c>
      <c r="U214" s="1">
        <f>SUMIFS([1]april25!$U$7:$U$363,[1]april25!$B$7:$B$363,B214)</f>
        <v>27319</v>
      </c>
      <c r="V214" s="1">
        <f>SUMIFS([1]april25!$V$7:$V$363,[1]april25!$B$7:$B$363,B214)</f>
        <v>11114.320585842148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243</v>
      </c>
      <c r="D215" s="1">
        <v>20526</v>
      </c>
      <c r="E215" s="86">
        <f t="shared" si="48"/>
        <v>13812.920592193808</v>
      </c>
      <c r="F215" s="87">
        <f t="shared" si="42"/>
        <v>1.1374842836720047</v>
      </c>
      <c r="G215" s="189">
        <f t="shared" si="49"/>
        <v>-1034.4836687321072</v>
      </c>
      <c r="H215" s="189">
        <f t="shared" si="43"/>
        <v>-1537.2427317359113</v>
      </c>
      <c r="I215" s="189">
        <f t="shared" si="44"/>
        <v>0</v>
      </c>
      <c r="J215" s="88">
        <f t="shared" si="45"/>
        <v>0</v>
      </c>
      <c r="K215" s="189">
        <f t="shared" si="50"/>
        <v>-103.22980023684718</v>
      </c>
      <c r="L215" s="88">
        <f t="shared" si="46"/>
        <v>-153.39948315195491</v>
      </c>
      <c r="M215" s="89">
        <f t="shared" si="51"/>
        <v>-1690.6422148878662</v>
      </c>
      <c r="N215" s="89">
        <f t="shared" si="52"/>
        <v>18835.357785112134</v>
      </c>
      <c r="O215" s="89">
        <f t="shared" si="53"/>
        <v>12675.207123224855</v>
      </c>
      <c r="P215" s="90">
        <f t="shared" si="47"/>
        <v>1.0437943806832404</v>
      </c>
      <c r="Q215" s="227">
        <f>SUMIFS([1]april25!$Q$7:$Q$363,[1]april25!$B$7:$B$363,B215)</f>
        <v>-1567.0418560527864</v>
      </c>
      <c r="R215" s="90">
        <f t="shared" si="54"/>
        <v>2.0026834964965462E-2</v>
      </c>
      <c r="S215" s="90">
        <f t="shared" si="54"/>
        <v>9.7304671826810504E-3</v>
      </c>
      <c r="T215" s="92">
        <v>1486</v>
      </c>
      <c r="U215" s="1">
        <f>SUMIFS([1]april25!$U$7:$U$363,[1]april25!$B$7:$B$363,B215)</f>
        <v>20123</v>
      </c>
      <c r="V215" s="1">
        <f>SUMIFS([1]april25!$V$7:$V$363,[1]april25!$B$7:$B$363,B215)</f>
        <v>13679.809653297078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244</v>
      </c>
      <c r="D216" s="1">
        <v>17348</v>
      </c>
      <c r="E216" s="86">
        <f t="shared" si="48"/>
        <v>13812.101910828025</v>
      </c>
      <c r="F216" s="87">
        <f t="shared" si="42"/>
        <v>1.1374168658380501</v>
      </c>
      <c r="G216" s="189">
        <f t="shared" si="49"/>
        <v>-1033.9760862853216</v>
      </c>
      <c r="H216" s="189">
        <f t="shared" si="43"/>
        <v>-1298.6739643743638</v>
      </c>
      <c r="I216" s="189">
        <f t="shared" si="44"/>
        <v>0</v>
      </c>
      <c r="J216" s="88">
        <f t="shared" si="45"/>
        <v>0</v>
      </c>
      <c r="K216" s="189">
        <f t="shared" si="50"/>
        <v>-103.22980023684718</v>
      </c>
      <c r="L216" s="88">
        <f t="shared" si="46"/>
        <v>-129.65662909748008</v>
      </c>
      <c r="M216" s="89">
        <f t="shared" si="51"/>
        <v>-1428.3305934718439</v>
      </c>
      <c r="N216" s="89">
        <f t="shared" si="52"/>
        <v>15919.669406528155</v>
      </c>
      <c r="O216" s="89">
        <f t="shared" si="53"/>
        <v>12674.896024305855</v>
      </c>
      <c r="P216" s="90">
        <f t="shared" si="47"/>
        <v>1.0437687619063374</v>
      </c>
      <c r="Q216" s="227">
        <f>SUMIFS([1]april25!$Q$7:$Q$363,[1]april25!$B$7:$B$363,B216)</f>
        <v>-1445.4501017512112</v>
      </c>
      <c r="R216" s="90">
        <f t="shared" si="54"/>
        <v>9.9714738510301104E-2</v>
      </c>
      <c r="S216" s="90">
        <f t="shared" si="54"/>
        <v>9.971473851030109E-2</v>
      </c>
      <c r="T216" s="92">
        <v>1256</v>
      </c>
      <c r="U216" s="1">
        <f>SUMIFS([1]april25!$U$7:$U$363,[1]april25!$B$7:$B$363,B216)</f>
        <v>15775</v>
      </c>
      <c r="V216" s="1">
        <f>SUMIFS([1]april25!$V$7:$V$363,[1]april25!$B$7:$B$363,B216)</f>
        <v>12559.713375796178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245</v>
      </c>
      <c r="D217" s="1">
        <v>46535</v>
      </c>
      <c r="E217" s="86">
        <f t="shared" si="48"/>
        <v>20793.118856121539</v>
      </c>
      <c r="F217" s="87">
        <f t="shared" si="42"/>
        <v>1.712298695232404</v>
      </c>
      <c r="G217" s="189">
        <f t="shared" si="49"/>
        <v>-5362.2065923672999</v>
      </c>
      <c r="H217" s="189">
        <f t="shared" si="43"/>
        <v>-12000.618353718017</v>
      </c>
      <c r="I217" s="189">
        <f t="shared" si="44"/>
        <v>0</v>
      </c>
      <c r="J217" s="88">
        <f t="shared" si="45"/>
        <v>0</v>
      </c>
      <c r="K217" s="189">
        <f t="shared" si="50"/>
        <v>-103.22980023684718</v>
      </c>
      <c r="L217" s="88">
        <f t="shared" si="46"/>
        <v>-231.028292930064</v>
      </c>
      <c r="M217" s="89">
        <f t="shared" si="51"/>
        <v>-12231.646646648082</v>
      </c>
      <c r="N217" s="89">
        <f t="shared" si="52"/>
        <v>34303.353353351922</v>
      </c>
      <c r="O217" s="89">
        <f t="shared" si="53"/>
        <v>15327.682463517391</v>
      </c>
      <c r="P217" s="90">
        <f t="shared" si="47"/>
        <v>1.2622238570761919</v>
      </c>
      <c r="Q217" s="227">
        <f>SUMIFS([1]april25!$Q$7:$Q$363,[1]april25!$B$7:$B$363,B217)</f>
        <v>-6447.9973309866327</v>
      </c>
      <c r="R217" s="90">
        <f t="shared" si="54"/>
        <v>7.4339143483781595E-2</v>
      </c>
      <c r="S217" s="90">
        <f t="shared" si="54"/>
        <v>6.1857991682808325E-2</v>
      </c>
      <c r="T217" s="92">
        <v>2238</v>
      </c>
      <c r="U217" s="1">
        <f>SUMIFS([1]april25!$U$7:$U$363,[1]april25!$B$7:$B$363,B217)</f>
        <v>43315</v>
      </c>
      <c r="V217" s="1">
        <f>SUMIFS([1]april25!$V$7:$V$363,[1]april25!$B$7:$B$363,B217)</f>
        <v>19581.826401446655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246</v>
      </c>
      <c r="D218" s="1">
        <v>79906</v>
      </c>
      <c r="E218" s="86">
        <f t="shared" si="48"/>
        <v>20695.674695674697</v>
      </c>
      <c r="F218" s="87">
        <f t="shared" si="42"/>
        <v>1.7042742372400417</v>
      </c>
      <c r="G218" s="189">
        <f t="shared" si="49"/>
        <v>-5301.7912128902581</v>
      </c>
      <c r="H218" s="189">
        <f t="shared" si="43"/>
        <v>-20470.215872969286</v>
      </c>
      <c r="I218" s="189">
        <f t="shared" si="44"/>
        <v>0</v>
      </c>
      <c r="J218" s="88">
        <f t="shared" si="45"/>
        <v>0</v>
      </c>
      <c r="K218" s="189">
        <f t="shared" si="50"/>
        <v>-103.22980023684718</v>
      </c>
      <c r="L218" s="88">
        <f t="shared" si="46"/>
        <v>-398.570258714467</v>
      </c>
      <c r="M218" s="89">
        <f t="shared" si="51"/>
        <v>-20868.786131683752</v>
      </c>
      <c r="N218" s="89">
        <f t="shared" si="52"/>
        <v>59037.213868316248</v>
      </c>
      <c r="O218" s="89">
        <f t="shared" si="53"/>
        <v>15290.653682547591</v>
      </c>
      <c r="P218" s="90">
        <f t="shared" si="47"/>
        <v>1.2591745630390943</v>
      </c>
      <c r="Q218" s="227">
        <f>SUMIFS([1]april25!$Q$7:$Q$363,[1]april25!$B$7:$B$363,B218)</f>
        <v>-11004.910623297321</v>
      </c>
      <c r="R218" s="90">
        <f t="shared" si="54"/>
        <v>7.1592427336207116E-3</v>
      </c>
      <c r="S218" s="90">
        <f t="shared" si="54"/>
        <v>4.5506976863956272E-3</v>
      </c>
      <c r="T218" s="92">
        <v>3861</v>
      </c>
      <c r="U218" s="1">
        <f>SUMIFS([1]april25!$U$7:$U$363,[1]april25!$B$7:$B$363,B218)</f>
        <v>79338</v>
      </c>
      <c r="V218" s="1">
        <f>SUMIFS([1]april25!$V$7:$V$363,[1]april25!$B$7:$B$363,B218)</f>
        <v>20601.921578810699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247</v>
      </c>
      <c r="D219" s="1">
        <v>64881</v>
      </c>
      <c r="E219" s="86">
        <f t="shared" si="48"/>
        <v>9702.5572005383583</v>
      </c>
      <c r="F219" s="87">
        <f t="shared" si="42"/>
        <v>0.79899875289793265</v>
      </c>
      <c r="G219" s="189">
        <f t="shared" si="49"/>
        <v>1513.9416340942719</v>
      </c>
      <c r="H219" s="189">
        <f t="shared" si="43"/>
        <v>10123.727707188396</v>
      </c>
      <c r="I219" s="189">
        <f t="shared" si="44"/>
        <v>429.59052175486039</v>
      </c>
      <c r="J219" s="88">
        <f t="shared" si="45"/>
        <v>2872.6718189747517</v>
      </c>
      <c r="K219" s="189">
        <f t="shared" si="50"/>
        <v>326.36072151801318</v>
      </c>
      <c r="L219" s="88">
        <f t="shared" si="46"/>
        <v>2182.3741447909538</v>
      </c>
      <c r="M219" s="89">
        <f t="shared" si="51"/>
        <v>12306.101851979351</v>
      </c>
      <c r="N219" s="89">
        <f t="shared" si="52"/>
        <v>77187.101851979358</v>
      </c>
      <c r="O219" s="89">
        <f t="shared" si="53"/>
        <v>11542.859556150644</v>
      </c>
      <c r="P219" s="90">
        <f t="shared" si="47"/>
        <v>0.95054635593682602</v>
      </c>
      <c r="Q219" s="227">
        <f>SUMIFS([1]april25!$Q$7:$Q$363,[1]april25!$B$7:$B$363,B219)</f>
        <v>963.61023513079635</v>
      </c>
      <c r="R219" s="90">
        <f t="shared" si="54"/>
        <v>6.8193417738191278E-2</v>
      </c>
      <c r="S219" s="90">
        <f t="shared" si="54"/>
        <v>9.0237786161680211E-2</v>
      </c>
      <c r="T219" s="92">
        <v>6687</v>
      </c>
      <c r="U219" s="1">
        <f>SUMIFS([1]april25!$U$7:$U$363,[1]april25!$B$7:$B$363,B219)</f>
        <v>60739</v>
      </c>
      <c r="V219" s="1">
        <f>SUMIFS([1]april25!$V$7:$V$363,[1]april25!$B$7:$B$363,B219)</f>
        <v>8899.4871794871797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248</v>
      </c>
      <c r="D220" s="1">
        <v>259587</v>
      </c>
      <c r="E220" s="86">
        <f t="shared" si="48"/>
        <v>10212.321491797475</v>
      </c>
      <c r="F220" s="87">
        <f t="shared" si="42"/>
        <v>0.84097748330576094</v>
      </c>
      <c r="G220" s="189">
        <f t="shared" si="49"/>
        <v>1197.8877735136198</v>
      </c>
      <c r="H220" s="189">
        <f t="shared" si="43"/>
        <v>30449.109314942703</v>
      </c>
      <c r="I220" s="189">
        <f t="shared" si="44"/>
        <v>251.17301981416966</v>
      </c>
      <c r="J220" s="88">
        <f t="shared" si="45"/>
        <v>6384.5669906563789</v>
      </c>
      <c r="K220" s="189">
        <f t="shared" si="50"/>
        <v>147.94321957732248</v>
      </c>
      <c r="L220" s="88">
        <f t="shared" si="46"/>
        <v>3760.5686984359604</v>
      </c>
      <c r="M220" s="89">
        <f t="shared" si="51"/>
        <v>34209.678013378667</v>
      </c>
      <c r="N220" s="89">
        <f t="shared" si="52"/>
        <v>293796.67801337864</v>
      </c>
      <c r="O220" s="89">
        <f t="shared" si="53"/>
        <v>11558.152484888415</v>
      </c>
      <c r="P220" s="90">
        <f t="shared" si="47"/>
        <v>0.95180571784906054</v>
      </c>
      <c r="Q220" s="227">
        <f>SUMIFS([1]april25!$Q$7:$Q$363,[1]april25!$B$7:$B$363,B220)</f>
        <v>2303.8222710916452</v>
      </c>
      <c r="R220" s="90">
        <f t="shared" si="54"/>
        <v>7.3099245981877115E-2</v>
      </c>
      <c r="S220" s="90">
        <f t="shared" si="54"/>
        <v>5.410185581342658E-2</v>
      </c>
      <c r="T220" s="92">
        <v>25419</v>
      </c>
      <c r="U220" s="1">
        <f>SUMIFS([1]april25!$U$7:$U$363,[1]april25!$B$7:$B$363,B220)</f>
        <v>241904</v>
      </c>
      <c r="V220" s="1">
        <f>SUMIFS([1]april25!$V$7:$V$363,[1]april25!$B$7:$B$363,B220)</f>
        <v>9688.1733349353199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249</v>
      </c>
      <c r="D221" s="1">
        <v>483342</v>
      </c>
      <c r="E221" s="86">
        <f t="shared" si="48"/>
        <v>10379.273320735268</v>
      </c>
      <c r="F221" s="87">
        <f t="shared" si="42"/>
        <v>0.85472584885086944</v>
      </c>
      <c r="G221" s="189">
        <f t="shared" si="49"/>
        <v>1094.3776395721875</v>
      </c>
      <c r="H221" s="189">
        <f t="shared" si="43"/>
        <v>50962.977919597623</v>
      </c>
      <c r="I221" s="189">
        <f t="shared" si="44"/>
        <v>192.73987968594182</v>
      </c>
      <c r="J221" s="88">
        <f t="shared" si="45"/>
        <v>8975.5107172149383</v>
      </c>
      <c r="K221" s="189">
        <f t="shared" si="50"/>
        <v>89.510079449094633</v>
      </c>
      <c r="L221" s="88">
        <f t="shared" si="46"/>
        <v>4168.3053797854391</v>
      </c>
      <c r="M221" s="89">
        <f t="shared" si="51"/>
        <v>55131.28329938306</v>
      </c>
      <c r="N221" s="89">
        <f t="shared" si="52"/>
        <v>538473.28329938301</v>
      </c>
      <c r="O221" s="89">
        <f t="shared" si="53"/>
        <v>11563.161039756549</v>
      </c>
      <c r="P221" s="90">
        <f t="shared" si="47"/>
        <v>0.95221816881541388</v>
      </c>
      <c r="Q221" s="227">
        <f>SUMIFS([1]april25!$Q$7:$Q$363,[1]april25!$B$7:$B$363,B221)</f>
        <v>7186.7042649275827</v>
      </c>
      <c r="R221" s="90">
        <f t="shared" si="54"/>
        <v>0.1038330486256383</v>
      </c>
      <c r="S221" s="90">
        <f t="shared" si="54"/>
        <v>9.8784164427105969E-2</v>
      </c>
      <c r="T221" s="92">
        <v>46568</v>
      </c>
      <c r="U221" s="1">
        <f>SUMIFS([1]april25!$U$7:$U$363,[1]april25!$B$7:$B$363,B221)</f>
        <v>437876</v>
      </c>
      <c r="V221" s="1">
        <f>SUMIFS([1]april25!$V$7:$V$363,[1]april25!$B$7:$B$363,B221)</f>
        <v>9446.1438895480514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250</v>
      </c>
      <c r="D222" s="1">
        <v>1191150</v>
      </c>
      <c r="E222" s="86">
        <f t="shared" si="48"/>
        <v>10075.621082548785</v>
      </c>
      <c r="F222" s="87">
        <f t="shared" si="42"/>
        <v>0.82972030086892046</v>
      </c>
      <c r="G222" s="189">
        <f t="shared" si="49"/>
        <v>1282.6420272478072</v>
      </c>
      <c r="H222" s="189">
        <f t="shared" si="43"/>
        <v>151635.22310326301</v>
      </c>
      <c r="I222" s="189">
        <f t="shared" si="44"/>
        <v>299.01816305121099</v>
      </c>
      <c r="J222" s="88">
        <f t="shared" si="45"/>
        <v>35350.226254077214</v>
      </c>
      <c r="K222" s="189">
        <f t="shared" si="50"/>
        <v>195.78836281436381</v>
      </c>
      <c r="L222" s="88">
        <f t="shared" si="46"/>
        <v>23146.296040276902</v>
      </c>
      <c r="M222" s="89">
        <f t="shared" si="51"/>
        <v>174781.51914353992</v>
      </c>
      <c r="N222" s="89">
        <f t="shared" si="52"/>
        <v>1365931.5191435399</v>
      </c>
      <c r="O222" s="89">
        <f t="shared" si="53"/>
        <v>11554.051472610958</v>
      </c>
      <c r="P222" s="90">
        <f t="shared" si="47"/>
        <v>0.95146800237595563</v>
      </c>
      <c r="Q222" s="227">
        <f>SUMIFS([1]april25!$Q$7:$Q$363,[1]april25!$B$7:$B$363,B222)</f>
        <v>15261.354596590274</v>
      </c>
      <c r="R222" s="90">
        <f t="shared" si="54"/>
        <v>4.5574642521703256E-2</v>
      </c>
      <c r="S222" s="90">
        <f t="shared" si="54"/>
        <v>3.4652008780537986E-2</v>
      </c>
      <c r="T222" s="92">
        <v>118221</v>
      </c>
      <c r="U222" s="1">
        <f>SUMIFS([1]april25!$U$7:$U$363,[1]april25!$B$7:$B$363,B222)</f>
        <v>1139230</v>
      </c>
      <c r="V222" s="1">
        <f>SUMIFS([1]april25!$V$7:$V$363,[1]april25!$B$7:$B$363,B222)</f>
        <v>9738.1737985741875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251</v>
      </c>
      <c r="D223" s="1">
        <v>238260</v>
      </c>
      <c r="E223" s="86">
        <f t="shared" si="48"/>
        <v>10024.40255806126</v>
      </c>
      <c r="F223" s="87">
        <f t="shared" si="42"/>
        <v>0.82550249144559296</v>
      </c>
      <c r="G223" s="189">
        <f t="shared" si="49"/>
        <v>1314.397512430073</v>
      </c>
      <c r="H223" s="189">
        <f t="shared" si="43"/>
        <v>31240.600075437975</v>
      </c>
      <c r="I223" s="189">
        <f t="shared" si="44"/>
        <v>316.94464662184487</v>
      </c>
      <c r="J223" s="88">
        <f t="shared" si="45"/>
        <v>7533.1403609080089</v>
      </c>
      <c r="K223" s="189">
        <f t="shared" si="50"/>
        <v>213.71484638499768</v>
      </c>
      <c r="L223" s="88">
        <f t="shared" si="46"/>
        <v>5079.5744688786253</v>
      </c>
      <c r="M223" s="89">
        <f t="shared" si="51"/>
        <v>36320.1745443166</v>
      </c>
      <c r="N223" s="89">
        <f t="shared" si="52"/>
        <v>274580.1745443166</v>
      </c>
      <c r="O223" s="89">
        <f t="shared" si="53"/>
        <v>11552.514916876329</v>
      </c>
      <c r="P223" s="90">
        <f t="shared" si="47"/>
        <v>0.95134146809325559</v>
      </c>
      <c r="Q223" s="227">
        <f>SUMIFS([1]april25!$Q$7:$Q$363,[1]april25!$B$7:$B$363,B223)</f>
        <v>1268.1907938670483</v>
      </c>
      <c r="R223" s="90">
        <f t="shared" si="54"/>
        <v>0.11302121775527174</v>
      </c>
      <c r="S223" s="90">
        <f t="shared" si="54"/>
        <v>0.10936859006321055</v>
      </c>
      <c r="T223" s="92">
        <v>23768</v>
      </c>
      <c r="U223" s="1">
        <f>SUMIFS([1]april25!$U$7:$U$363,[1]april25!$B$7:$B$363,B223)</f>
        <v>214066</v>
      </c>
      <c r="V223" s="1">
        <f>SUMIFS([1]april25!$V$7:$V$363,[1]april25!$B$7:$B$363,B223)</f>
        <v>9036.1333896158721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252</v>
      </c>
      <c r="D224" s="1">
        <v>102931</v>
      </c>
      <c r="E224" s="86">
        <f t="shared" si="48"/>
        <v>10418.117408906883</v>
      </c>
      <c r="F224" s="87">
        <f t="shared" si="42"/>
        <v>0.85792463215769244</v>
      </c>
      <c r="G224" s="189">
        <f t="shared" si="49"/>
        <v>1070.2943049057867</v>
      </c>
      <c r="H224" s="189">
        <f t="shared" si="43"/>
        <v>10574.507732469174</v>
      </c>
      <c r="I224" s="189">
        <f t="shared" si="44"/>
        <v>179.14444882587685</v>
      </c>
      <c r="J224" s="88">
        <f t="shared" si="45"/>
        <v>1769.9471543996633</v>
      </c>
      <c r="K224" s="189">
        <f t="shared" si="50"/>
        <v>75.914648589029667</v>
      </c>
      <c r="L224" s="88">
        <f t="shared" si="46"/>
        <v>750.0367280596131</v>
      </c>
      <c r="M224" s="89">
        <f t="shared" si="51"/>
        <v>11324.544460528787</v>
      </c>
      <c r="N224" s="89">
        <f t="shared" si="52"/>
        <v>114255.54446052879</v>
      </c>
      <c r="O224" s="89">
        <f t="shared" si="53"/>
        <v>11564.3263624017</v>
      </c>
      <c r="P224" s="90">
        <f t="shared" si="47"/>
        <v>0.9523141323146187</v>
      </c>
      <c r="Q224" s="227">
        <f>SUMIFS([1]april25!$Q$7:$Q$363,[1]april25!$B$7:$B$363,B224)</f>
        <v>757.77317079292152</v>
      </c>
      <c r="R224" s="90">
        <f t="shared" si="54"/>
        <v>0.14028227057207426</v>
      </c>
      <c r="S224" s="90">
        <f t="shared" si="54"/>
        <v>0.13982061783095198</v>
      </c>
      <c r="T224" s="92">
        <v>9880</v>
      </c>
      <c r="U224" s="1">
        <f>SUMIFS([1]april25!$U$7:$U$363,[1]april25!$B$7:$B$363,B224)</f>
        <v>90268</v>
      </c>
      <c r="V224" s="1">
        <f>SUMIFS([1]april25!$V$7:$V$363,[1]april25!$B$7:$B$363,B224)</f>
        <v>9140.1377075739165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253</v>
      </c>
      <c r="D225" s="1">
        <v>99517</v>
      </c>
      <c r="E225" s="86">
        <f t="shared" si="48"/>
        <v>10667.488476792796</v>
      </c>
      <c r="F225" s="87">
        <f t="shared" si="42"/>
        <v>0.87846016399033289</v>
      </c>
      <c r="G225" s="189">
        <f t="shared" si="49"/>
        <v>915.6842428165204</v>
      </c>
      <c r="H225" s="189">
        <f t="shared" si="43"/>
        <v>8542.4183012353187</v>
      </c>
      <c r="I225" s="189">
        <f t="shared" si="44"/>
        <v>91.864575065807173</v>
      </c>
      <c r="J225" s="88">
        <f t="shared" si="45"/>
        <v>857.00462078891508</v>
      </c>
      <c r="K225" s="189">
        <f t="shared" si="50"/>
        <v>-11.365225171040009</v>
      </c>
      <c r="L225" s="88">
        <f t="shared" si="46"/>
        <v>-106.02618562063225</v>
      </c>
      <c r="M225" s="89">
        <f t="shared" si="51"/>
        <v>8436.3921156146862</v>
      </c>
      <c r="N225" s="89">
        <f t="shared" si="52"/>
        <v>107953.39211561468</v>
      </c>
      <c r="O225" s="89">
        <f t="shared" si="53"/>
        <v>11571.807494438277</v>
      </c>
      <c r="P225" s="90">
        <f t="shared" si="47"/>
        <v>0.95293019826959791</v>
      </c>
      <c r="Q225" s="227">
        <f>SUMIFS([1]april25!$Q$7:$Q$363,[1]april25!$B$7:$B$363,B225)</f>
        <v>434.3563785756387</v>
      </c>
      <c r="R225" s="90">
        <f t="shared" si="54"/>
        <v>0.10396583282489323</v>
      </c>
      <c r="S225" s="90">
        <f t="shared" si="54"/>
        <v>9.8048983040216878E-2</v>
      </c>
      <c r="T225" s="92">
        <v>9329</v>
      </c>
      <c r="U225" s="1">
        <f>SUMIFS([1]april25!$U$7:$U$363,[1]april25!$B$7:$B$363,B225)</f>
        <v>90145</v>
      </c>
      <c r="V225" s="1">
        <f>SUMIFS([1]april25!$V$7:$V$363,[1]april25!$B$7:$B$363,B225)</f>
        <v>9714.9477314365777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254</v>
      </c>
      <c r="D226" s="1">
        <v>21634</v>
      </c>
      <c r="E226" s="86">
        <f t="shared" si="48"/>
        <v>8681.3804173354729</v>
      </c>
      <c r="F226" s="87">
        <f t="shared" si="42"/>
        <v>0.71490556391656235</v>
      </c>
      <c r="G226" s="189">
        <f t="shared" si="49"/>
        <v>2147.0712396800609</v>
      </c>
      <c r="H226" s="189">
        <f t="shared" si="43"/>
        <v>5350.5015292827111</v>
      </c>
      <c r="I226" s="189">
        <f t="shared" si="44"/>
        <v>787.00239587587021</v>
      </c>
      <c r="J226" s="88">
        <f t="shared" si="45"/>
        <v>1961.2099705226685</v>
      </c>
      <c r="K226" s="189">
        <f t="shared" si="50"/>
        <v>683.77259563902305</v>
      </c>
      <c r="L226" s="88">
        <f t="shared" si="46"/>
        <v>1703.9613083324452</v>
      </c>
      <c r="M226" s="89">
        <f t="shared" si="51"/>
        <v>7054.4628376151559</v>
      </c>
      <c r="N226" s="89">
        <f t="shared" si="52"/>
        <v>28688.462837615156</v>
      </c>
      <c r="O226" s="89">
        <f t="shared" si="53"/>
        <v>11512.224252654556</v>
      </c>
      <c r="P226" s="90">
        <f t="shared" si="47"/>
        <v>0.94802356026738477</v>
      </c>
      <c r="Q226" s="227">
        <f>SUMIFS([1]april25!$Q$7:$Q$363,[1]april25!$B$7:$B$363,B226)</f>
        <v>393.44868639838023</v>
      </c>
      <c r="R226" s="90">
        <f t="shared" si="54"/>
        <v>0.14854533871310258</v>
      </c>
      <c r="S226" s="90">
        <f t="shared" si="54"/>
        <v>0.12642247504607648</v>
      </c>
      <c r="T226" s="92">
        <v>2492</v>
      </c>
      <c r="U226" s="1">
        <f>SUMIFS([1]april25!$U$7:$U$363,[1]april25!$B$7:$B$363,B226)</f>
        <v>18836</v>
      </c>
      <c r="V226" s="1">
        <f>SUMIFS([1]april25!$V$7:$V$363,[1]april25!$B$7:$B$363,B226)</f>
        <v>7707.0376432078556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255</v>
      </c>
      <c r="D227" s="1">
        <v>20293</v>
      </c>
      <c r="E227" s="86">
        <f t="shared" si="48"/>
        <v>8880.9628008752734</v>
      </c>
      <c r="F227" s="87">
        <f t="shared" si="42"/>
        <v>0.73134103265462336</v>
      </c>
      <c r="G227" s="189">
        <f t="shared" si="49"/>
        <v>2023.3301618853845</v>
      </c>
      <c r="H227" s="189">
        <f t="shared" si="43"/>
        <v>4623.3094199081033</v>
      </c>
      <c r="I227" s="189">
        <f t="shared" si="44"/>
        <v>717.14856163694003</v>
      </c>
      <c r="J227" s="88">
        <f t="shared" si="45"/>
        <v>1638.684463340408</v>
      </c>
      <c r="K227" s="189">
        <f t="shared" si="50"/>
        <v>613.91876140009288</v>
      </c>
      <c r="L227" s="88">
        <f t="shared" si="46"/>
        <v>1402.8043697992123</v>
      </c>
      <c r="M227" s="89">
        <f t="shared" si="51"/>
        <v>6026.1137897073158</v>
      </c>
      <c r="N227" s="89">
        <f t="shared" si="52"/>
        <v>26319.113789707317</v>
      </c>
      <c r="O227" s="89">
        <f t="shared" si="53"/>
        <v>11518.211724160752</v>
      </c>
      <c r="P227" s="90">
        <f t="shared" si="47"/>
        <v>0.94851662432952666</v>
      </c>
      <c r="Q227" s="227">
        <f>SUMIFS([1]april25!$Q$7:$Q$363,[1]april25!$B$7:$B$363,B227)</f>
        <v>-21.487404325725947</v>
      </c>
      <c r="R227" s="90">
        <f t="shared" si="54"/>
        <v>0.14191660570592537</v>
      </c>
      <c r="S227" s="90">
        <f t="shared" si="54"/>
        <v>0.13342094605734736</v>
      </c>
      <c r="T227" s="92">
        <v>2285</v>
      </c>
      <c r="U227" s="1">
        <f>SUMIFS([1]april25!$U$7:$U$363,[1]april25!$B$7:$B$363,B227)</f>
        <v>17771</v>
      </c>
      <c r="V227" s="1">
        <f>SUMIFS([1]april25!$V$7:$V$363,[1]april25!$B$7:$B$363,B227)</f>
        <v>7835.5379188712523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256</v>
      </c>
      <c r="D228" s="1">
        <v>61104</v>
      </c>
      <c r="E228" s="86">
        <f t="shared" si="48"/>
        <v>9452.9702970297021</v>
      </c>
      <c r="F228" s="87">
        <f t="shared" si="42"/>
        <v>0.7784454471537513</v>
      </c>
      <c r="G228" s="189">
        <f t="shared" si="49"/>
        <v>1668.6855142696386</v>
      </c>
      <c r="H228" s="189">
        <f t="shared" si="43"/>
        <v>10786.383164238945</v>
      </c>
      <c r="I228" s="189">
        <f t="shared" si="44"/>
        <v>516.94593798289009</v>
      </c>
      <c r="J228" s="88">
        <f t="shared" si="45"/>
        <v>3341.5385431214017</v>
      </c>
      <c r="K228" s="189">
        <f t="shared" si="50"/>
        <v>413.71613774604293</v>
      </c>
      <c r="L228" s="88">
        <f t="shared" si="46"/>
        <v>2674.2611143904219</v>
      </c>
      <c r="M228" s="89">
        <f t="shared" si="51"/>
        <v>13460.644278629366</v>
      </c>
      <c r="N228" s="89">
        <f t="shared" si="52"/>
        <v>74564.644278629363</v>
      </c>
      <c r="O228" s="89">
        <f t="shared" si="53"/>
        <v>11535.371949045384</v>
      </c>
      <c r="P228" s="90">
        <f t="shared" si="47"/>
        <v>0.94992975676450053</v>
      </c>
      <c r="Q228" s="227">
        <f>SUMIFS([1]april25!$Q$7:$Q$363,[1]april25!$B$7:$B$363,B228)</f>
        <v>809.82294898841792</v>
      </c>
      <c r="R228" s="90">
        <f t="shared" si="54"/>
        <v>7.0478793293740474E-2</v>
      </c>
      <c r="S228" s="90">
        <f t="shared" si="54"/>
        <v>4.7128312190024682E-2</v>
      </c>
      <c r="T228" s="92">
        <v>6464</v>
      </c>
      <c r="U228" s="1">
        <f>SUMIFS([1]april25!$U$7:$U$363,[1]april25!$B$7:$B$363,B228)</f>
        <v>57081</v>
      </c>
      <c r="V228" s="1">
        <f>SUMIFS([1]april25!$V$7:$V$363,[1]april25!$B$7:$B$363,B228)</f>
        <v>9027.518582951132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257</v>
      </c>
      <c r="D229" s="1">
        <v>65279</v>
      </c>
      <c r="E229" s="86">
        <f t="shared" si="48"/>
        <v>10427.955271565494</v>
      </c>
      <c r="F229" s="87">
        <f t="shared" si="42"/>
        <v>0.8587347732197802</v>
      </c>
      <c r="G229" s="189">
        <f t="shared" si="49"/>
        <v>1064.1948300574479</v>
      </c>
      <c r="H229" s="189">
        <f t="shared" si="43"/>
        <v>6661.8596361596237</v>
      </c>
      <c r="I229" s="189">
        <f t="shared" si="44"/>
        <v>175.70119689536304</v>
      </c>
      <c r="J229" s="88">
        <f t="shared" si="45"/>
        <v>1099.8894925649727</v>
      </c>
      <c r="K229" s="189">
        <f t="shared" si="50"/>
        <v>72.471396658515857</v>
      </c>
      <c r="L229" s="88">
        <f t="shared" si="46"/>
        <v>453.67094308230929</v>
      </c>
      <c r="M229" s="89">
        <f t="shared" si="51"/>
        <v>7115.5305792419331</v>
      </c>
      <c r="N229" s="89">
        <f t="shared" si="52"/>
        <v>72394.530579241939</v>
      </c>
      <c r="O229" s="89">
        <f t="shared" si="53"/>
        <v>11564.62149828146</v>
      </c>
      <c r="P229" s="90">
        <f t="shared" si="47"/>
        <v>0.95233843654648154</v>
      </c>
      <c r="Q229" s="227">
        <f>SUMIFS([1]april25!$Q$7:$Q$363,[1]april25!$B$7:$B$363,B229)</f>
        <v>-1977.8347925947537</v>
      </c>
      <c r="R229" s="90">
        <f t="shared" si="54"/>
        <v>0.14701644644363226</v>
      </c>
      <c r="S229" s="90">
        <f t="shared" si="54"/>
        <v>0.14261893930071717</v>
      </c>
      <c r="T229" s="92">
        <v>6260</v>
      </c>
      <c r="U229" s="1">
        <f>SUMIFS([1]april25!$U$7:$U$363,[1]april25!$B$7:$B$363,B229)</f>
        <v>56912</v>
      </c>
      <c r="V229" s="1">
        <f>SUMIFS([1]april25!$V$7:$V$363,[1]april25!$B$7:$B$363,B229)</f>
        <v>9126.3630532392563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258</v>
      </c>
      <c r="D230" s="1">
        <v>127561</v>
      </c>
      <c r="E230" s="86">
        <f t="shared" si="48"/>
        <v>10871.058462587353</v>
      </c>
      <c r="F230" s="87">
        <f t="shared" si="42"/>
        <v>0.89522400896599308</v>
      </c>
      <c r="G230" s="189">
        <f t="shared" si="49"/>
        <v>789.47085162389544</v>
      </c>
      <c r="H230" s="189">
        <f t="shared" si="43"/>
        <v>9263.6509729547888</v>
      </c>
      <c r="I230" s="189">
        <f t="shared" si="44"/>
        <v>20.615080037712413</v>
      </c>
      <c r="J230" s="88">
        <f t="shared" si="45"/>
        <v>241.89734916251746</v>
      </c>
      <c r="K230" s="189">
        <f t="shared" si="50"/>
        <v>-82.614720199134766</v>
      </c>
      <c r="L230" s="88">
        <f t="shared" si="46"/>
        <v>-969.40112681664732</v>
      </c>
      <c r="M230" s="89">
        <f t="shared" si="51"/>
        <v>8294.2498461381419</v>
      </c>
      <c r="N230" s="89">
        <f t="shared" si="52"/>
        <v>135855.24984613815</v>
      </c>
      <c r="O230" s="89">
        <f t="shared" si="53"/>
        <v>11577.914594012114</v>
      </c>
      <c r="P230" s="90">
        <f t="shared" si="47"/>
        <v>0.95343311361886784</v>
      </c>
      <c r="Q230" s="227">
        <f>SUMIFS([1]april25!$Q$7:$Q$363,[1]april25!$B$7:$B$363,B230)</f>
        <v>1064.8317118073537</v>
      </c>
      <c r="R230" s="90">
        <f t="shared" si="54"/>
        <v>8.5366891293989514E-2</v>
      </c>
      <c r="S230" s="90">
        <f t="shared" si="54"/>
        <v>6.5849896742853353E-2</v>
      </c>
      <c r="T230" s="92">
        <v>11734</v>
      </c>
      <c r="U230" s="1">
        <f>SUMIFS([1]april25!$U$7:$U$363,[1]april25!$B$7:$B$363,B230)</f>
        <v>117528</v>
      </c>
      <c r="V230" s="1">
        <f>SUMIFS([1]april25!$V$7:$V$363,[1]april25!$B$7:$B$363,B230)</f>
        <v>10199.427232491538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259</v>
      </c>
      <c r="D231" s="1">
        <v>49350</v>
      </c>
      <c r="E231" s="86">
        <f t="shared" si="48"/>
        <v>9116.9406983188619</v>
      </c>
      <c r="F231" s="87">
        <f t="shared" si="42"/>
        <v>0.75077364633284438</v>
      </c>
      <c r="G231" s="189">
        <f t="shared" si="49"/>
        <v>1877.0238654703596</v>
      </c>
      <c r="H231" s="189">
        <f t="shared" si="43"/>
        <v>10160.330183791057</v>
      </c>
      <c r="I231" s="189">
        <f t="shared" si="44"/>
        <v>634.55629753168409</v>
      </c>
      <c r="J231" s="88">
        <f t="shared" si="45"/>
        <v>3434.8532385390063</v>
      </c>
      <c r="K231" s="189">
        <f t="shared" si="50"/>
        <v>531.32649729483694</v>
      </c>
      <c r="L231" s="88">
        <f t="shared" si="46"/>
        <v>2876.0703298569524</v>
      </c>
      <c r="M231" s="89">
        <f t="shared" si="51"/>
        <v>13036.400513648008</v>
      </c>
      <c r="N231" s="89">
        <f t="shared" si="52"/>
        <v>62386.400513648012</v>
      </c>
      <c r="O231" s="89">
        <f t="shared" si="53"/>
        <v>11525.291061084059</v>
      </c>
      <c r="P231" s="90">
        <f t="shared" si="47"/>
        <v>0.94909960273987326</v>
      </c>
      <c r="Q231" s="227">
        <f>SUMIFS([1]april25!$Q$7:$Q$363,[1]april25!$B$7:$B$363,B231)</f>
        <v>476.51129994960866</v>
      </c>
      <c r="R231" s="90">
        <f t="shared" si="54"/>
        <v>0.11434764937000406</v>
      </c>
      <c r="S231" s="90">
        <f t="shared" si="54"/>
        <v>0.12814060937513808</v>
      </c>
      <c r="T231" s="92">
        <v>5413</v>
      </c>
      <c r="U231" s="1">
        <f>SUMIFS([1]april25!$U$7:$U$363,[1]april25!$B$7:$B$363,B231)</f>
        <v>44286</v>
      </c>
      <c r="V231" s="1">
        <f>SUMIFS([1]april25!$V$7:$V$363,[1]april25!$B$7:$B$363,B231)</f>
        <v>8081.3868613138684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260</v>
      </c>
      <c r="D232" s="1">
        <v>19367</v>
      </c>
      <c r="E232" s="86">
        <f t="shared" si="48"/>
        <v>10892.575928008999</v>
      </c>
      <c r="F232" s="87">
        <f t="shared" si="42"/>
        <v>0.8969959570908097</v>
      </c>
      <c r="G232" s="189">
        <f t="shared" si="49"/>
        <v>776.13002306247472</v>
      </c>
      <c r="H232" s="189">
        <f t="shared" si="43"/>
        <v>1379.9591810050799</v>
      </c>
      <c r="I232" s="189">
        <f t="shared" si="44"/>
        <v>13.083967140136245</v>
      </c>
      <c r="J232" s="88">
        <f t="shared" si="45"/>
        <v>23.263293575162244</v>
      </c>
      <c r="K232" s="189">
        <f t="shared" si="50"/>
        <v>-90.14583309671093</v>
      </c>
      <c r="L232" s="88">
        <f t="shared" si="46"/>
        <v>-160.27929124595204</v>
      </c>
      <c r="M232" s="89">
        <f t="shared" si="51"/>
        <v>1219.6798897591279</v>
      </c>
      <c r="N232" s="89">
        <f t="shared" si="52"/>
        <v>20586.679889759129</v>
      </c>
      <c r="O232" s="89">
        <f t="shared" si="53"/>
        <v>11578.560117974765</v>
      </c>
      <c r="P232" s="90">
        <f t="shared" si="47"/>
        <v>0.95348627206261238</v>
      </c>
      <c r="Q232" s="227">
        <f>SUMIFS([1]april25!$Q$7:$Q$363,[1]april25!$B$7:$B$363,B232)</f>
        <v>-1248.8184091427313</v>
      </c>
      <c r="R232" s="90">
        <f t="shared" si="54"/>
        <v>6.271949078138718E-2</v>
      </c>
      <c r="S232" s="90">
        <f t="shared" si="54"/>
        <v>7.7064410791934532E-2</v>
      </c>
      <c r="T232" s="92">
        <v>1778</v>
      </c>
      <c r="U232" s="1">
        <f>SUMIFS([1]april25!$U$7:$U$363,[1]april25!$B$7:$B$363,B232)</f>
        <v>18224</v>
      </c>
      <c r="V232" s="1">
        <f>SUMIFS([1]april25!$V$7:$V$363,[1]april25!$B$7:$B$363,B232)</f>
        <v>10113.207547169812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261</v>
      </c>
      <c r="D233" s="1">
        <v>16430</v>
      </c>
      <c r="E233" s="86">
        <f t="shared" si="48"/>
        <v>11744.102930664762</v>
      </c>
      <c r="F233" s="87">
        <f t="shared" si="42"/>
        <v>0.96711860611194789</v>
      </c>
      <c r="G233" s="189">
        <f t="shared" si="49"/>
        <v>248.18328141590183</v>
      </c>
      <c r="H233" s="189">
        <f t="shared" si="43"/>
        <v>347.20841070084663</v>
      </c>
      <c r="I233" s="189">
        <f t="shared" si="44"/>
        <v>0</v>
      </c>
      <c r="J233" s="88">
        <f t="shared" si="45"/>
        <v>0</v>
      </c>
      <c r="K233" s="189">
        <f t="shared" si="50"/>
        <v>-103.22980023684718</v>
      </c>
      <c r="L233" s="88">
        <f t="shared" si="46"/>
        <v>-144.41849053134919</v>
      </c>
      <c r="M233" s="89">
        <f t="shared" si="51"/>
        <v>202.78992016949744</v>
      </c>
      <c r="N233" s="89">
        <f t="shared" si="52"/>
        <v>16632.789920169496</v>
      </c>
      <c r="O233" s="89">
        <f t="shared" si="53"/>
        <v>11889.056411843814</v>
      </c>
      <c r="P233" s="90">
        <f t="shared" si="47"/>
        <v>0.97905542321041861</v>
      </c>
      <c r="Q233" s="227">
        <f>SUMIFS([1]april25!$Q$7:$Q$363,[1]april25!$B$7:$B$363,B233)</f>
        <v>-1844.5141592401044</v>
      </c>
      <c r="R233" s="90">
        <f t="shared" si="54"/>
        <v>8.028141232165166E-2</v>
      </c>
      <c r="S233" s="90">
        <f t="shared" si="54"/>
        <v>6.5609970696125314E-2</v>
      </c>
      <c r="T233" s="92">
        <v>1399</v>
      </c>
      <c r="U233" s="1">
        <f>SUMIFS([1]april25!$U$7:$U$363,[1]april25!$B$7:$B$363,B233)</f>
        <v>15209</v>
      </c>
      <c r="V233" s="1">
        <f>SUMIFS([1]april25!$V$7:$V$363,[1]april25!$B$7:$B$363,B233)</f>
        <v>11021.014492753624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262</v>
      </c>
      <c r="D234" s="1">
        <v>36293</v>
      </c>
      <c r="E234" s="86">
        <f t="shared" si="48"/>
        <v>9480.9299895506792</v>
      </c>
      <c r="F234" s="87">
        <f t="shared" si="42"/>
        <v>0.78074790814356454</v>
      </c>
      <c r="G234" s="189">
        <f t="shared" si="49"/>
        <v>1651.3505049066328</v>
      </c>
      <c r="H234" s="189">
        <f t="shared" si="43"/>
        <v>6321.3697327825903</v>
      </c>
      <c r="I234" s="189">
        <f t="shared" si="44"/>
        <v>507.16004560054802</v>
      </c>
      <c r="J234" s="88">
        <f t="shared" si="45"/>
        <v>1941.4086545588978</v>
      </c>
      <c r="K234" s="189">
        <f t="shared" si="50"/>
        <v>403.93024536370081</v>
      </c>
      <c r="L234" s="88">
        <f t="shared" si="46"/>
        <v>1546.2449792522466</v>
      </c>
      <c r="M234" s="89">
        <f t="shared" si="51"/>
        <v>7867.6147120348369</v>
      </c>
      <c r="N234" s="89">
        <f t="shared" si="52"/>
        <v>44160.61471203484</v>
      </c>
      <c r="O234" s="89">
        <f t="shared" si="53"/>
        <v>11536.210739821014</v>
      </c>
      <c r="P234" s="90">
        <f t="shared" si="47"/>
        <v>0.94999883059419488</v>
      </c>
      <c r="Q234" s="227">
        <f>SUMIFS([1]april25!$Q$7:$Q$363,[1]april25!$B$7:$B$363,B234)</f>
        <v>-248.04649617456653</v>
      </c>
      <c r="R234" s="90">
        <f t="shared" si="54"/>
        <v>0.1203272109893502</v>
      </c>
      <c r="S234" s="90">
        <f t="shared" si="54"/>
        <v>0.1610078490059435</v>
      </c>
      <c r="T234" s="92">
        <v>3828</v>
      </c>
      <c r="U234" s="1">
        <f>SUMIFS([1]april25!$U$7:$U$363,[1]april25!$B$7:$B$363,B234)</f>
        <v>32395</v>
      </c>
      <c r="V234" s="1">
        <f>SUMIFS([1]april25!$V$7:$V$363,[1]april25!$B$7:$B$363,B234)</f>
        <v>8166.120494076129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263</v>
      </c>
      <c r="D235" s="1">
        <v>14900</v>
      </c>
      <c r="E235" s="86">
        <f t="shared" si="48"/>
        <v>12822.719449225475</v>
      </c>
      <c r="F235" s="87">
        <f t="shared" si="42"/>
        <v>1.0559419168508222</v>
      </c>
      <c r="G235" s="189">
        <f t="shared" si="49"/>
        <v>-420.5589600917404</v>
      </c>
      <c r="H235" s="189">
        <f t="shared" si="43"/>
        <v>-488.68951162660233</v>
      </c>
      <c r="I235" s="189">
        <f t="shared" si="44"/>
        <v>0</v>
      </c>
      <c r="J235" s="88">
        <f t="shared" si="45"/>
        <v>0</v>
      </c>
      <c r="K235" s="189">
        <f t="shared" si="50"/>
        <v>-103.22980023684718</v>
      </c>
      <c r="L235" s="88">
        <f t="shared" si="46"/>
        <v>-119.95302787521643</v>
      </c>
      <c r="M235" s="89">
        <f t="shared" si="51"/>
        <v>-608.64253950181876</v>
      </c>
      <c r="N235" s="89">
        <f t="shared" si="52"/>
        <v>14291.35746049818</v>
      </c>
      <c r="O235" s="89">
        <f t="shared" si="53"/>
        <v>12298.930688896884</v>
      </c>
      <c r="P235" s="90">
        <f t="shared" si="47"/>
        <v>1.0128082812911907</v>
      </c>
      <c r="Q235" s="227">
        <f>SUMIFS([1]april25!$Q$7:$Q$363,[1]april25!$B$7:$B$363,B235)</f>
        <v>-979.5581673844822</v>
      </c>
      <c r="R235" s="90">
        <f t="shared" si="54"/>
        <v>6.8943252744099293E-2</v>
      </c>
      <c r="S235" s="90">
        <f t="shared" si="54"/>
        <v>8.5501754077484782E-2</v>
      </c>
      <c r="T235" s="92">
        <v>1162</v>
      </c>
      <c r="U235" s="1">
        <f>SUMIFS([1]april25!$U$7:$U$363,[1]april25!$B$7:$B$363,B235)</f>
        <v>13939</v>
      </c>
      <c r="V235" s="1">
        <f>SUMIFS([1]april25!$V$7:$V$363,[1]april25!$B$7:$B$363,B235)</f>
        <v>11812.71186440678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264</v>
      </c>
      <c r="D236" s="1">
        <v>28099</v>
      </c>
      <c r="E236" s="86">
        <f t="shared" si="48"/>
        <v>23318.672199170123</v>
      </c>
      <c r="F236" s="87">
        <f t="shared" si="42"/>
        <v>1.920276234531122</v>
      </c>
      <c r="G236" s="189">
        <f t="shared" si="49"/>
        <v>-6928.0496650574223</v>
      </c>
      <c r="H236" s="189">
        <f t="shared" si="43"/>
        <v>-8348.2998463941949</v>
      </c>
      <c r="I236" s="189">
        <f t="shared" si="44"/>
        <v>0</v>
      </c>
      <c r="J236" s="88">
        <f t="shared" si="45"/>
        <v>0</v>
      </c>
      <c r="K236" s="189">
        <f t="shared" si="50"/>
        <v>-103.22980023684718</v>
      </c>
      <c r="L236" s="88">
        <f t="shared" si="46"/>
        <v>-124.39190928540084</v>
      </c>
      <c r="M236" s="89">
        <f t="shared" si="51"/>
        <v>-8472.6917556795961</v>
      </c>
      <c r="N236" s="89">
        <f t="shared" si="52"/>
        <v>19626.308244320404</v>
      </c>
      <c r="O236" s="89">
        <f t="shared" si="53"/>
        <v>16287.392733875855</v>
      </c>
      <c r="P236" s="90">
        <f t="shared" si="47"/>
        <v>1.3412553220097048</v>
      </c>
      <c r="Q236" s="227">
        <f>SUMIFS([1]april25!$Q$7:$Q$363,[1]april25!$B$7:$B$363,B236)</f>
        <v>-4170.0376692756445</v>
      </c>
      <c r="R236" s="90">
        <f t="shared" si="54"/>
        <v>3.7782538041069583E-2</v>
      </c>
      <c r="S236" s="90">
        <f t="shared" si="54"/>
        <v>3.7782538041069562E-2</v>
      </c>
      <c r="T236" s="92">
        <v>1205</v>
      </c>
      <c r="U236" s="1">
        <f>SUMIFS([1]april25!$U$7:$U$363,[1]april25!$B$7:$B$363,B236)</f>
        <v>27076</v>
      </c>
      <c r="V236" s="1">
        <f>SUMIFS([1]april25!$V$7:$V$363,[1]april25!$B$7:$B$363,B236)</f>
        <v>22469.709543568464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265</v>
      </c>
      <c r="D237" s="1">
        <v>52143</v>
      </c>
      <c r="E237" s="86">
        <f t="shared" si="48"/>
        <v>50185.755534167467</v>
      </c>
      <c r="F237" s="87">
        <f t="shared" si="42"/>
        <v>4.1327616272971239</v>
      </c>
      <c r="G237" s="189">
        <f t="shared" si="49"/>
        <v>-23585.641332755775</v>
      </c>
      <c r="H237" s="189">
        <f t="shared" si="43"/>
        <v>-24505.481344733249</v>
      </c>
      <c r="I237" s="189">
        <f t="shared" si="44"/>
        <v>0</v>
      </c>
      <c r="J237" s="88">
        <f t="shared" si="45"/>
        <v>0</v>
      </c>
      <c r="K237" s="189">
        <f t="shared" si="50"/>
        <v>-103.22980023684718</v>
      </c>
      <c r="L237" s="88">
        <f t="shared" si="46"/>
        <v>-107.25576244608422</v>
      </c>
      <c r="M237" s="89">
        <f t="shared" si="51"/>
        <v>-24612.737107179335</v>
      </c>
      <c r="N237" s="89">
        <f t="shared" si="52"/>
        <v>27530.262892820665</v>
      </c>
      <c r="O237" s="89">
        <f t="shared" si="53"/>
        <v>26496.884401174844</v>
      </c>
      <c r="P237" s="90">
        <f t="shared" si="47"/>
        <v>2.1819997712607853</v>
      </c>
      <c r="Q237" s="227">
        <f>SUMIFS([1]april25!$Q$7:$Q$363,[1]april25!$B$7:$B$363,B237)</f>
        <v>-11290.389359649293</v>
      </c>
      <c r="R237" s="90">
        <f t="shared" si="54"/>
        <v>-1.9462935800519013E-2</v>
      </c>
      <c r="S237" s="90">
        <f t="shared" si="54"/>
        <v>-4.5887418762583947E-2</v>
      </c>
      <c r="T237" s="92">
        <v>1039</v>
      </c>
      <c r="U237" s="1">
        <f>SUMIFS([1]april25!$U$7:$U$363,[1]april25!$B$7:$B$363,B237)</f>
        <v>53178</v>
      </c>
      <c r="V237" s="1">
        <f>SUMIFS([1]april25!$V$7:$V$363,[1]april25!$B$7:$B$363,B237)</f>
        <v>52599.406528189909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266</v>
      </c>
      <c r="D238" s="1">
        <v>144803</v>
      </c>
      <c r="E238" s="86">
        <f t="shared" si="48"/>
        <v>9269.1716809627433</v>
      </c>
      <c r="F238" s="87">
        <f t="shared" si="42"/>
        <v>0.76330976055210809</v>
      </c>
      <c r="G238" s="189">
        <f t="shared" si="49"/>
        <v>1782.6406562311531</v>
      </c>
      <c r="H238" s="189">
        <f t="shared" si="43"/>
        <v>27848.412331643074</v>
      </c>
      <c r="I238" s="189">
        <f t="shared" si="44"/>
        <v>581.27545360632564</v>
      </c>
      <c r="J238" s="88">
        <f t="shared" si="45"/>
        <v>9080.6851362380203</v>
      </c>
      <c r="K238" s="189">
        <f t="shared" si="50"/>
        <v>478.04565336947849</v>
      </c>
      <c r="L238" s="88">
        <f t="shared" si="46"/>
        <v>7468.0291969379932</v>
      </c>
      <c r="M238" s="89">
        <f t="shared" si="51"/>
        <v>35316.441528581068</v>
      </c>
      <c r="N238" s="89">
        <f t="shared" si="52"/>
        <v>180119.44152858108</v>
      </c>
      <c r="O238" s="89">
        <f t="shared" si="53"/>
        <v>11529.857990563376</v>
      </c>
      <c r="P238" s="90">
        <f t="shared" si="47"/>
        <v>0.94947568616645128</v>
      </c>
      <c r="Q238" s="227">
        <f>SUMIFS([1]april25!$Q$7:$Q$363,[1]april25!$B$7:$B$363,B238)</f>
        <v>-1148.8365734688923</v>
      </c>
      <c r="R238" s="90">
        <f t="shared" si="54"/>
        <v>0.12512043512043511</v>
      </c>
      <c r="S238" s="90">
        <f t="shared" si="54"/>
        <v>0.11287677400339023</v>
      </c>
      <c r="T238" s="92">
        <v>15622</v>
      </c>
      <c r="U238" s="1">
        <f>SUMIFS([1]april25!$U$7:$U$363,[1]april25!$B$7:$B$363,B238)</f>
        <v>128700</v>
      </c>
      <c r="V238" s="1">
        <f>SUMIFS([1]april25!$V$7:$V$363,[1]april25!$B$7:$B$363,B238)</f>
        <v>8329.0188972301312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267</v>
      </c>
      <c r="D239" s="1">
        <v>25167</v>
      </c>
      <c r="E239" s="86">
        <f t="shared" si="48"/>
        <v>27504.918032786885</v>
      </c>
      <c r="F239" s="87">
        <f t="shared" si="42"/>
        <v>2.2650106309640918</v>
      </c>
      <c r="G239" s="189">
        <f t="shared" si="49"/>
        <v>-9523.522081899815</v>
      </c>
      <c r="H239" s="189">
        <f t="shared" si="43"/>
        <v>-8714.022704938332</v>
      </c>
      <c r="I239" s="189">
        <f t="shared" si="44"/>
        <v>0</v>
      </c>
      <c r="J239" s="88">
        <f t="shared" si="45"/>
        <v>0</v>
      </c>
      <c r="K239" s="189">
        <f t="shared" si="50"/>
        <v>-103.22980023684718</v>
      </c>
      <c r="L239" s="88">
        <f t="shared" si="46"/>
        <v>-94.455267216715171</v>
      </c>
      <c r="M239" s="89">
        <f t="shared" si="51"/>
        <v>-8808.4779721550476</v>
      </c>
      <c r="N239" s="89">
        <f t="shared" si="52"/>
        <v>16358.522027844952</v>
      </c>
      <c r="O239" s="89">
        <f t="shared" si="53"/>
        <v>17878.166150650221</v>
      </c>
      <c r="P239" s="90">
        <f t="shared" si="47"/>
        <v>1.4722543926542331</v>
      </c>
      <c r="Q239" s="227">
        <f>SUMIFS([1]april25!$Q$7:$Q$363,[1]april25!$B$7:$B$363,B239)</f>
        <v>-4515.4489355910509</v>
      </c>
      <c r="R239" s="90">
        <f t="shared" si="54"/>
        <v>6.5314933965458857E-2</v>
      </c>
      <c r="S239" s="90">
        <f t="shared" si="54"/>
        <v>7.4629162896304488E-2</v>
      </c>
      <c r="T239" s="92">
        <v>915</v>
      </c>
      <c r="U239" s="1">
        <f>SUMIFS([1]april25!$U$7:$U$363,[1]april25!$B$7:$B$363,B239)</f>
        <v>23624</v>
      </c>
      <c r="V239" s="1">
        <f>SUMIFS([1]april25!$V$7:$V$363,[1]april25!$B$7:$B$363,B239)</f>
        <v>25594.799566630551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268</v>
      </c>
      <c r="D240" s="1">
        <v>100261</v>
      </c>
      <c r="E240" s="86">
        <f t="shared" si="48"/>
        <v>9224.4916735670249</v>
      </c>
      <c r="F240" s="87">
        <f t="shared" si="42"/>
        <v>0.75963039340684979</v>
      </c>
      <c r="G240" s="189">
        <f t="shared" si="49"/>
        <v>1810.3422608164985</v>
      </c>
      <c r="H240" s="189">
        <f t="shared" si="43"/>
        <v>19676.610032814522</v>
      </c>
      <c r="I240" s="189">
        <f t="shared" si="44"/>
        <v>596.91345619482706</v>
      </c>
      <c r="J240" s="88">
        <f t="shared" si="45"/>
        <v>6487.8523553815758</v>
      </c>
      <c r="K240" s="189">
        <f t="shared" si="50"/>
        <v>493.68365595797991</v>
      </c>
      <c r="L240" s="88">
        <f t="shared" si="46"/>
        <v>5365.8476566072832</v>
      </c>
      <c r="M240" s="89">
        <f t="shared" si="51"/>
        <v>25042.457689421804</v>
      </c>
      <c r="N240" s="89">
        <f t="shared" si="52"/>
        <v>125303.4576894218</v>
      </c>
      <c r="O240" s="89">
        <f t="shared" si="53"/>
        <v>11528.517590341504</v>
      </c>
      <c r="P240" s="90">
        <f t="shared" si="47"/>
        <v>0.94936530515209339</v>
      </c>
      <c r="Q240" s="227">
        <f>SUMIFS([1]april25!$Q$7:$Q$363,[1]april25!$B$7:$B$363,B240)</f>
        <v>1925.7689375858645</v>
      </c>
      <c r="R240" s="90">
        <f t="shared" si="54"/>
        <v>0.10846876727473742</v>
      </c>
      <c r="S240" s="90">
        <f t="shared" si="54"/>
        <v>0.1050012966622302</v>
      </c>
      <c r="T240" s="92">
        <v>10869</v>
      </c>
      <c r="U240" s="1">
        <f>SUMIFS([1]april25!$U$7:$U$363,[1]april25!$B$7:$B$363,B240)</f>
        <v>90450</v>
      </c>
      <c r="V240" s="1">
        <f>SUMIFS([1]april25!$V$7:$V$363,[1]april25!$B$7:$B$363,B240)</f>
        <v>8347.9464697738804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269</v>
      </c>
      <c r="D241" s="1">
        <v>18657</v>
      </c>
      <c r="E241" s="86">
        <f t="shared" si="48"/>
        <v>10446.248600223964</v>
      </c>
      <c r="F241" s="87">
        <f t="shared" si="42"/>
        <v>0.86024121595259484</v>
      </c>
      <c r="G241" s="189">
        <f t="shared" si="49"/>
        <v>1052.8529662891963</v>
      </c>
      <c r="H241" s="189">
        <f t="shared" si="43"/>
        <v>1880.3953977925046</v>
      </c>
      <c r="I241" s="189">
        <f t="shared" si="44"/>
        <v>169.29853186489845</v>
      </c>
      <c r="J241" s="88">
        <f t="shared" si="45"/>
        <v>302.36717791070862</v>
      </c>
      <c r="K241" s="189">
        <f t="shared" si="50"/>
        <v>66.068731628051268</v>
      </c>
      <c r="L241" s="88">
        <f t="shared" si="46"/>
        <v>117.99875468769956</v>
      </c>
      <c r="M241" s="89">
        <f t="shared" si="51"/>
        <v>1998.3941524802042</v>
      </c>
      <c r="N241" s="89">
        <f t="shared" si="52"/>
        <v>20655.394152480203</v>
      </c>
      <c r="O241" s="89">
        <f t="shared" si="53"/>
        <v>11565.170298141211</v>
      </c>
      <c r="P241" s="90">
        <f t="shared" si="47"/>
        <v>0.95238362982846569</v>
      </c>
      <c r="Q241" s="227">
        <f>SUMIFS([1]april25!$Q$7:$Q$363,[1]april25!$B$7:$B$363,B241)</f>
        <v>-223.1528114335872</v>
      </c>
      <c r="R241" s="90">
        <f t="shared" si="54"/>
        <v>0.17732062851012809</v>
      </c>
      <c r="S241" s="90">
        <f t="shared" si="54"/>
        <v>0.17072868770100078</v>
      </c>
      <c r="T241" s="92">
        <v>1786</v>
      </c>
      <c r="U241" s="1">
        <f>SUMIFS([1]april25!$U$7:$U$363,[1]april25!$B$7:$B$363,B241)</f>
        <v>15847</v>
      </c>
      <c r="V241" s="1">
        <f>SUMIFS([1]april25!$V$7:$V$363,[1]april25!$B$7:$B$363,B241)</f>
        <v>8922.8603603603606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270</v>
      </c>
      <c r="D242" s="1">
        <v>83245</v>
      </c>
      <c r="E242" s="86">
        <f t="shared" si="48"/>
        <v>13507.22050949213</v>
      </c>
      <c r="F242" s="87">
        <f t="shared" si="42"/>
        <v>1.1123100971363271</v>
      </c>
      <c r="G242" s="189">
        <f t="shared" si="49"/>
        <v>-844.94961745706667</v>
      </c>
      <c r="H242" s="189">
        <f t="shared" si="43"/>
        <v>-5207.4244923879023</v>
      </c>
      <c r="I242" s="189">
        <f t="shared" si="44"/>
        <v>0</v>
      </c>
      <c r="J242" s="88">
        <f t="shared" si="45"/>
        <v>0</v>
      </c>
      <c r="K242" s="189">
        <f t="shared" si="50"/>
        <v>-103.22980023684718</v>
      </c>
      <c r="L242" s="88">
        <f t="shared" si="46"/>
        <v>-636.20525885968925</v>
      </c>
      <c r="M242" s="89">
        <f t="shared" si="51"/>
        <v>-5843.6297512475912</v>
      </c>
      <c r="N242" s="89">
        <f t="shared" si="52"/>
        <v>77401.370248752413</v>
      </c>
      <c r="O242" s="89">
        <f t="shared" si="53"/>
        <v>12559.041091798217</v>
      </c>
      <c r="P242" s="90">
        <f t="shared" si="47"/>
        <v>1.0342281897996828</v>
      </c>
      <c r="Q242" s="227">
        <f>SUMIFS([1]april25!$Q$7:$Q$363,[1]april25!$B$7:$B$363,B242)</f>
        <v>-6252.9513989591669</v>
      </c>
      <c r="R242" s="90">
        <f t="shared" si="54"/>
        <v>7.7633077879038934E-2</v>
      </c>
      <c r="S242" s="90">
        <f t="shared" si="54"/>
        <v>8.2703880938992114E-2</v>
      </c>
      <c r="T242" s="92">
        <v>6163</v>
      </c>
      <c r="U242" s="1">
        <f>SUMIFS([1]april25!$U$7:$U$363,[1]april25!$B$7:$B$363,B242)</f>
        <v>77248</v>
      </c>
      <c r="V242" s="1">
        <f>SUMIFS([1]april25!$V$7:$V$363,[1]april25!$B$7:$B$363,B242)</f>
        <v>12475.45219638243</v>
      </c>
      <c r="W242" s="196"/>
      <c r="X242" s="89">
        <v>0</v>
      </c>
      <c r="Y242" s="89">
        <f t="shared" si="55"/>
        <v>0</v>
      </c>
    </row>
    <row r="243" spans="2:27" ht="30.6" customHeight="1">
      <c r="B243" s="200">
        <v>4228</v>
      </c>
      <c r="C243" t="s">
        <v>271</v>
      </c>
      <c r="D243" s="1">
        <v>60684</v>
      </c>
      <c r="E243" s="86">
        <f t="shared" si="48"/>
        <v>31905.362776025235</v>
      </c>
      <c r="F243" s="87">
        <f t="shared" si="42"/>
        <v>2.6273841567649621</v>
      </c>
      <c r="G243" s="189">
        <f t="shared" si="49"/>
        <v>-12251.797822707593</v>
      </c>
      <c r="H243" s="189">
        <f t="shared" si="43"/>
        <v>-23302.919458789842</v>
      </c>
      <c r="I243" s="189">
        <f t="shared" si="44"/>
        <v>0</v>
      </c>
      <c r="J243" s="88">
        <f t="shared" si="45"/>
        <v>0</v>
      </c>
      <c r="K243" s="189">
        <f t="shared" si="50"/>
        <v>-103.22980023684718</v>
      </c>
      <c r="L243" s="88">
        <f t="shared" si="46"/>
        <v>-196.34308005048334</v>
      </c>
      <c r="M243" s="89">
        <f t="shared" si="51"/>
        <v>-23499.262538840325</v>
      </c>
      <c r="N243" s="89">
        <f t="shared" si="52"/>
        <v>37184.737461159675</v>
      </c>
      <c r="O243" s="89">
        <f t="shared" si="53"/>
        <v>19550.3351530808</v>
      </c>
      <c r="P243" s="90">
        <f t="shared" si="47"/>
        <v>1.6099563324585644</v>
      </c>
      <c r="Q243" s="227">
        <f>SUMIFS([1]april25!$Q$7:$Q$363,[1]april25!$B$7:$B$363,B243)</f>
        <v>-10993.274246441721</v>
      </c>
      <c r="R243" s="90">
        <f t="shared" si="54"/>
        <v>-4.1180055675435273E-4</v>
      </c>
      <c r="S243" s="90">
        <f t="shared" si="54"/>
        <v>-1.5652630096109899E-2</v>
      </c>
      <c r="T243" s="92">
        <v>1902</v>
      </c>
      <c r="U243" s="1">
        <f>SUMIFS([1]april25!$U$7:$U$363,[1]april25!$B$7:$B$363,B243)</f>
        <v>60709</v>
      </c>
      <c r="V243" s="1">
        <f>SUMIFS([1]april25!$V$7:$V$363,[1]april25!$B$7:$B$363,B243)</f>
        <v>32412.706887346503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272</v>
      </c>
      <c r="D244" s="1">
        <v>3717579</v>
      </c>
      <c r="E244" s="86">
        <f t="shared" si="48"/>
        <v>12657.354728660001</v>
      </c>
      <c r="F244" s="87">
        <f t="shared" si="42"/>
        <v>1.0423242485625281</v>
      </c>
      <c r="G244" s="189">
        <f t="shared" si="49"/>
        <v>-318.03283334114639</v>
      </c>
      <c r="H244" s="189">
        <f t="shared" si="43"/>
        <v>-93409.105447794762</v>
      </c>
      <c r="I244" s="189">
        <f t="shared" si="44"/>
        <v>0</v>
      </c>
      <c r="J244" s="88">
        <f t="shared" si="45"/>
        <v>0</v>
      </c>
      <c r="K244" s="189">
        <f t="shared" si="50"/>
        <v>-103.22980023684718</v>
      </c>
      <c r="L244" s="88">
        <f t="shared" si="46"/>
        <v>-30319.521397764151</v>
      </c>
      <c r="M244" s="89">
        <f t="shared" si="51"/>
        <v>-123728.62684555892</v>
      </c>
      <c r="N244" s="89">
        <f t="shared" si="52"/>
        <v>3593850.3731544409</v>
      </c>
      <c r="O244" s="89">
        <f t="shared" si="53"/>
        <v>12236.092095082005</v>
      </c>
      <c r="P244" s="90">
        <f t="shared" si="47"/>
        <v>1.007633567341639</v>
      </c>
      <c r="Q244" s="227">
        <f>SUMIFS([1]april25!$Q$7:$Q$363,[1]april25!$B$7:$B$363,B244)</f>
        <v>22078.761373211019</v>
      </c>
      <c r="R244" s="93">
        <f t="shared" si="54"/>
        <v>5.970086712616942E-2</v>
      </c>
      <c r="S244" s="93">
        <f t="shared" si="54"/>
        <v>5.3318322383086376E-2</v>
      </c>
      <c r="T244" s="92">
        <v>293709</v>
      </c>
      <c r="U244" s="1">
        <f>SUMIFS([1]april25!$U$7:$U$363,[1]april25!$B$7:$B$363,B244)</f>
        <v>3508140</v>
      </c>
      <c r="V244" s="1">
        <f>SUMIFS([1]april25!$V$7:$V$363,[1]april25!$B$7:$B$363,B244)</f>
        <v>12016.647256285538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273</v>
      </c>
      <c r="D245" s="1">
        <v>205414</v>
      </c>
      <c r="E245" s="86">
        <f t="shared" si="48"/>
        <v>11792.525403295253</v>
      </c>
      <c r="F245" s="87">
        <f t="shared" si="42"/>
        <v>0.97110616263383576</v>
      </c>
      <c r="G245" s="189">
        <f t="shared" si="49"/>
        <v>218.16134838499741</v>
      </c>
      <c r="H245" s="189">
        <f t="shared" si="43"/>
        <v>3800.1525275182703</v>
      </c>
      <c r="I245" s="189">
        <f t="shared" si="44"/>
        <v>0</v>
      </c>
      <c r="J245" s="88">
        <f t="shared" si="45"/>
        <v>0</v>
      </c>
      <c r="K245" s="189">
        <f t="shared" si="50"/>
        <v>-103.22980023684718</v>
      </c>
      <c r="L245" s="88">
        <f t="shared" si="46"/>
        <v>-1798.1598903256411</v>
      </c>
      <c r="M245" s="89">
        <f t="shared" si="51"/>
        <v>2001.9926371926292</v>
      </c>
      <c r="N245" s="89">
        <f t="shared" si="52"/>
        <v>207415.99263719263</v>
      </c>
      <c r="O245" s="89">
        <f t="shared" si="53"/>
        <v>11907.456951443402</v>
      </c>
      <c r="P245" s="90">
        <f t="shared" si="47"/>
        <v>0.98057069468873603</v>
      </c>
      <c r="Q245" s="227">
        <f>SUMIFS([1]april25!$Q$7:$Q$363,[1]april25!$B$7:$B$363,B245)</f>
        <v>-3020.2247312136569</v>
      </c>
      <c r="R245" s="93">
        <f t="shared" si="54"/>
        <v>3.2552855663573577E-2</v>
      </c>
      <c r="S245" s="93">
        <f t="shared" si="54"/>
        <v>2.840343836657316E-2</v>
      </c>
      <c r="T245" s="92">
        <v>17419</v>
      </c>
      <c r="U245" s="1">
        <f>SUMIFS([1]april25!$U$7:$U$363,[1]april25!$B$7:$B$363,B245)</f>
        <v>198938</v>
      </c>
      <c r="V245" s="1">
        <f>SUMIFS([1]april25!$V$7:$V$363,[1]april25!$B$7:$B$363,B245)</f>
        <v>11466.828059254136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274</v>
      </c>
      <c r="D246" s="1">
        <v>47186</v>
      </c>
      <c r="E246" s="86">
        <f t="shared" si="48"/>
        <v>11528.463229904715</v>
      </c>
      <c r="F246" s="87">
        <f t="shared" si="42"/>
        <v>0.94936082860840476</v>
      </c>
      <c r="G246" s="189">
        <f t="shared" si="49"/>
        <v>381.87989588713049</v>
      </c>
      <c r="H246" s="189">
        <f t="shared" si="43"/>
        <v>1563.0344138660253</v>
      </c>
      <c r="I246" s="189">
        <f t="shared" si="44"/>
        <v>0</v>
      </c>
      <c r="J246" s="88">
        <f t="shared" si="45"/>
        <v>0</v>
      </c>
      <c r="K246" s="189">
        <f t="shared" si="50"/>
        <v>-103.22980023684718</v>
      </c>
      <c r="L246" s="88">
        <f t="shared" si="46"/>
        <v>-422.51957236941553</v>
      </c>
      <c r="M246" s="89">
        <f t="shared" si="51"/>
        <v>1140.5148414966097</v>
      </c>
      <c r="N246" s="89">
        <f t="shared" si="52"/>
        <v>48326.51484149661</v>
      </c>
      <c r="O246" s="89">
        <f t="shared" si="53"/>
        <v>11807.113325554999</v>
      </c>
      <c r="P246" s="90">
        <f t="shared" si="47"/>
        <v>0.9723074677590724</v>
      </c>
      <c r="Q246" s="227">
        <f>SUMIFS([1]april25!$Q$7:$Q$363,[1]april25!$B$7:$B$363,B246)</f>
        <v>-694.62561024498882</v>
      </c>
      <c r="R246" s="93">
        <f t="shared" si="54"/>
        <v>0.12761076327486498</v>
      </c>
      <c r="S246" s="93">
        <f t="shared" si="54"/>
        <v>0.12182531836189833</v>
      </c>
      <c r="T246" s="92">
        <v>4093</v>
      </c>
      <c r="U246" s="1">
        <f>SUMIFS([1]april25!$U$7:$U$363,[1]april25!$B$7:$B$363,B246)</f>
        <v>41846</v>
      </c>
      <c r="V246" s="1">
        <f>SUMIFS([1]april25!$V$7:$V$363,[1]april25!$B$7:$B$363,B246)</f>
        <v>10276.522593320236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275</v>
      </c>
      <c r="D247" s="1">
        <v>61918</v>
      </c>
      <c r="E247" s="86">
        <f t="shared" si="48"/>
        <v>10764.603616133518</v>
      </c>
      <c r="F247" s="87">
        <f t="shared" si="42"/>
        <v>0.88645752732630378</v>
      </c>
      <c r="G247" s="189">
        <f t="shared" si="49"/>
        <v>855.47285642527299</v>
      </c>
      <c r="H247" s="189">
        <f t="shared" si="43"/>
        <v>4920.6798701581702</v>
      </c>
      <c r="I247" s="189">
        <f t="shared" si="44"/>
        <v>57.874276296554577</v>
      </c>
      <c r="J247" s="88">
        <f t="shared" si="45"/>
        <v>332.89283725778193</v>
      </c>
      <c r="K247" s="189">
        <f t="shared" si="50"/>
        <v>-45.355523940292606</v>
      </c>
      <c r="L247" s="88">
        <f t="shared" si="46"/>
        <v>-260.88497370456309</v>
      </c>
      <c r="M247" s="89">
        <f t="shared" si="51"/>
        <v>4659.7948964536072</v>
      </c>
      <c r="N247" s="89">
        <f t="shared" si="52"/>
        <v>66577.794896453604</v>
      </c>
      <c r="O247" s="89">
        <f t="shared" si="53"/>
        <v>11574.720948618498</v>
      </c>
      <c r="P247" s="90">
        <f t="shared" si="47"/>
        <v>0.95317011916967709</v>
      </c>
      <c r="Q247" s="227">
        <f>SUMIFS([1]april25!$Q$7:$Q$363,[1]april25!$B$7:$B$363,B247)</f>
        <v>1057.4958928171086</v>
      </c>
      <c r="R247" s="93">
        <f t="shared" si="54"/>
        <v>0.13784295348879946</v>
      </c>
      <c r="S247" s="93">
        <f t="shared" si="54"/>
        <v>0.13586478423725404</v>
      </c>
      <c r="T247" s="92">
        <v>5752</v>
      </c>
      <c r="U247" s="1">
        <f>SUMIFS([1]april25!$U$7:$U$363,[1]april25!$B$7:$B$363,B247)</f>
        <v>54417</v>
      </c>
      <c r="V247" s="1">
        <f>SUMIFS([1]april25!$V$7:$V$363,[1]april25!$B$7:$B$363,B247)</f>
        <v>9477.0114942528744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276</v>
      </c>
      <c r="D248" s="1">
        <v>149319</v>
      </c>
      <c r="E248" s="86">
        <f t="shared" si="48"/>
        <v>12075.940153659523</v>
      </c>
      <c r="F248" s="87">
        <f t="shared" si="42"/>
        <v>0.99444516774491787</v>
      </c>
      <c r="G248" s="189">
        <f t="shared" si="49"/>
        <v>42.444203159149545</v>
      </c>
      <c r="H248" s="189">
        <f t="shared" si="43"/>
        <v>524.82257206288409</v>
      </c>
      <c r="I248" s="189">
        <f t="shared" si="44"/>
        <v>0</v>
      </c>
      <c r="J248" s="88">
        <f t="shared" si="45"/>
        <v>0</v>
      </c>
      <c r="K248" s="189">
        <f t="shared" si="50"/>
        <v>-103.22980023684718</v>
      </c>
      <c r="L248" s="88">
        <f t="shared" si="46"/>
        <v>-1276.4364799286154</v>
      </c>
      <c r="M248" s="89">
        <f t="shared" si="51"/>
        <v>-751.61390786573133</v>
      </c>
      <c r="N248" s="89">
        <f t="shared" si="52"/>
        <v>148567.38609213426</v>
      </c>
      <c r="O248" s="89">
        <f t="shared" si="53"/>
        <v>12015.154556581825</v>
      </c>
      <c r="P248" s="90">
        <f t="shared" si="47"/>
        <v>0.9894395166309472</v>
      </c>
      <c r="Q248" s="227">
        <f>SUMIFS([1]april25!$Q$7:$Q$363,[1]april25!$B$7:$B$363,B248)</f>
        <v>957.30416548268818</v>
      </c>
      <c r="R248" s="93">
        <f t="shared" si="54"/>
        <v>0.10203403840760476</v>
      </c>
      <c r="S248" s="93">
        <f t="shared" si="54"/>
        <v>9.3388886630367735E-2</v>
      </c>
      <c r="T248" s="92">
        <v>12365</v>
      </c>
      <c r="U248" s="1">
        <f>SUMIFS([1]april25!$U$7:$U$363,[1]april25!$B$7:$B$363,B248)</f>
        <v>135494</v>
      </c>
      <c r="V248" s="1">
        <f>SUMIFS([1]april25!$V$7:$V$363,[1]april25!$B$7:$B$363,B248)</f>
        <v>11044.506031953048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277</v>
      </c>
      <c r="D249" s="1">
        <v>253805</v>
      </c>
      <c r="E249" s="86">
        <f t="shared" si="48"/>
        <v>13116.537467700258</v>
      </c>
      <c r="F249" s="87">
        <f t="shared" si="42"/>
        <v>1.0801376237647962</v>
      </c>
      <c r="G249" s="189">
        <f t="shared" si="49"/>
        <v>-602.7261315461061</v>
      </c>
      <c r="H249" s="189">
        <f t="shared" si="43"/>
        <v>-11662.750645417154</v>
      </c>
      <c r="I249" s="189">
        <f t="shared" si="44"/>
        <v>0</v>
      </c>
      <c r="J249" s="88">
        <f t="shared" si="45"/>
        <v>0</v>
      </c>
      <c r="K249" s="189">
        <f t="shared" si="50"/>
        <v>-103.22980023684718</v>
      </c>
      <c r="L249" s="88">
        <f t="shared" si="46"/>
        <v>-1997.4966345829928</v>
      </c>
      <c r="M249" s="89">
        <f t="shared" si="51"/>
        <v>-13660.247280000147</v>
      </c>
      <c r="N249" s="89">
        <f t="shared" si="52"/>
        <v>240144.75271999984</v>
      </c>
      <c r="O249" s="89">
        <f t="shared" si="53"/>
        <v>12410.581535917305</v>
      </c>
      <c r="P249" s="90">
        <f t="shared" si="47"/>
        <v>1.0220026499185011</v>
      </c>
      <c r="Q249" s="227">
        <f>SUMIFS([1]april25!$Q$7:$Q$363,[1]april25!$B$7:$B$363,B249)</f>
        <v>1718.8841489761544</v>
      </c>
      <c r="R249" s="93">
        <f t="shared" si="54"/>
        <v>0.12912625678441142</v>
      </c>
      <c r="S249" s="93">
        <f t="shared" si="54"/>
        <v>0.12545003176232264</v>
      </c>
      <c r="T249" s="92">
        <v>19350</v>
      </c>
      <c r="U249" s="1">
        <f>SUMIFS([1]april25!$U$7:$U$363,[1]april25!$B$7:$B$363,B249)</f>
        <v>224780</v>
      </c>
      <c r="V249" s="1">
        <f>SUMIFS([1]april25!$V$7:$V$363,[1]april25!$B$7:$B$363,B249)</f>
        <v>11654.482293773008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278</v>
      </c>
      <c r="D250" s="1">
        <v>35929</v>
      </c>
      <c r="E250" s="86">
        <f t="shared" si="48"/>
        <v>11199.812967581049</v>
      </c>
      <c r="F250" s="87">
        <f t="shared" si="42"/>
        <v>0.92229671094243348</v>
      </c>
      <c r="G250" s="189">
        <f t="shared" si="49"/>
        <v>585.64305852780376</v>
      </c>
      <c r="H250" s="189">
        <f t="shared" si="43"/>
        <v>1878.7429317571944</v>
      </c>
      <c r="I250" s="189">
        <f t="shared" si="44"/>
        <v>0</v>
      </c>
      <c r="J250" s="88">
        <f t="shared" si="45"/>
        <v>0</v>
      </c>
      <c r="K250" s="189">
        <f t="shared" si="50"/>
        <v>-103.22980023684718</v>
      </c>
      <c r="L250" s="88">
        <f t="shared" si="46"/>
        <v>-331.16119915980579</v>
      </c>
      <c r="M250" s="89">
        <f t="shared" si="51"/>
        <v>1547.5817325973885</v>
      </c>
      <c r="N250" s="89">
        <f t="shared" si="52"/>
        <v>37476.581732597391</v>
      </c>
      <c r="O250" s="89">
        <f t="shared" si="53"/>
        <v>11682.226225872006</v>
      </c>
      <c r="P250" s="90">
        <f t="shared" si="47"/>
        <v>0.96202310304600325</v>
      </c>
      <c r="Q250" s="227">
        <f>SUMIFS([1]april25!$Q$7:$Q$363,[1]april25!$B$7:$B$363,B250)</f>
        <v>400.974835654549</v>
      </c>
      <c r="R250" s="93">
        <f t="shared" si="54"/>
        <v>0.1184124513618677</v>
      </c>
      <c r="S250" s="93">
        <f t="shared" si="54"/>
        <v>0.11666928981049321</v>
      </c>
      <c r="T250" s="92">
        <v>3208</v>
      </c>
      <c r="U250" s="1">
        <f>SUMIFS([1]april25!$U$7:$U$363,[1]april25!$B$7:$B$363,B250)</f>
        <v>32125</v>
      </c>
      <c r="V250" s="1">
        <f>SUMIFS([1]april25!$V$7:$V$363,[1]april25!$B$7:$B$363,B250)</f>
        <v>10029.659694036842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279</v>
      </c>
      <c r="D251" s="1">
        <v>40024</v>
      </c>
      <c r="E251" s="86">
        <f t="shared" si="48"/>
        <v>13403.884795713329</v>
      </c>
      <c r="F251" s="87">
        <f t="shared" si="42"/>
        <v>1.1038004738759253</v>
      </c>
      <c r="G251" s="189">
        <f t="shared" si="49"/>
        <v>-780.88147491421023</v>
      </c>
      <c r="H251" s="189">
        <f t="shared" si="43"/>
        <v>-2331.7120840938319</v>
      </c>
      <c r="I251" s="189">
        <f t="shared" si="44"/>
        <v>0</v>
      </c>
      <c r="J251" s="88">
        <f t="shared" si="45"/>
        <v>0</v>
      </c>
      <c r="K251" s="189">
        <f t="shared" si="50"/>
        <v>-103.22980023684718</v>
      </c>
      <c r="L251" s="88">
        <f t="shared" si="46"/>
        <v>-308.24418350722573</v>
      </c>
      <c r="M251" s="89">
        <f t="shared" si="51"/>
        <v>-2639.9562676010578</v>
      </c>
      <c r="N251" s="89">
        <f t="shared" si="52"/>
        <v>37384.043732398939</v>
      </c>
      <c r="O251" s="89">
        <f t="shared" si="53"/>
        <v>12519.77352056227</v>
      </c>
      <c r="P251" s="90">
        <f t="shared" si="47"/>
        <v>1.03099453296073</v>
      </c>
      <c r="Q251" s="227">
        <f>SUMIFS([1]april25!$Q$7:$Q$363,[1]april25!$B$7:$B$363,B251)</f>
        <v>27.453659371719368</v>
      </c>
      <c r="R251" s="93">
        <f t="shared" si="54"/>
        <v>7.8436127502492389E-2</v>
      </c>
      <c r="S251" s="93">
        <f t="shared" si="54"/>
        <v>5.5321622425412838E-2</v>
      </c>
      <c r="T251" s="92">
        <v>2986</v>
      </c>
      <c r="U251" s="1">
        <f>SUMIFS([1]april25!$U$7:$U$363,[1]april25!$B$7:$B$363,B251)</f>
        <v>37113</v>
      </c>
      <c r="V251" s="1">
        <f>SUMIFS([1]april25!$V$7:$V$363,[1]april25!$B$7:$B$363,B251)</f>
        <v>12701.23203285421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280</v>
      </c>
      <c r="D252" s="1">
        <v>176975</v>
      </c>
      <c r="E252" s="86">
        <f t="shared" si="48"/>
        <v>13432.637571157496</v>
      </c>
      <c r="F252" s="87">
        <f t="shared" si="42"/>
        <v>1.1061682446859722</v>
      </c>
      <c r="G252" s="189">
        <f t="shared" si="49"/>
        <v>-798.70819568959382</v>
      </c>
      <c r="H252" s="189">
        <f t="shared" si="43"/>
        <v>-10522.980478210398</v>
      </c>
      <c r="I252" s="189">
        <f t="shared" si="44"/>
        <v>0</v>
      </c>
      <c r="J252" s="88">
        <f t="shared" si="45"/>
        <v>0</v>
      </c>
      <c r="K252" s="189">
        <f t="shared" si="50"/>
        <v>-103.22980023684718</v>
      </c>
      <c r="L252" s="88">
        <f t="shared" si="46"/>
        <v>-1360.0526181204616</v>
      </c>
      <c r="M252" s="89">
        <f t="shared" si="51"/>
        <v>-11883.033096330861</v>
      </c>
      <c r="N252" s="89">
        <f t="shared" si="52"/>
        <v>165091.96690366915</v>
      </c>
      <c r="O252" s="89">
        <f t="shared" si="53"/>
        <v>12530.699575231054</v>
      </c>
      <c r="P252" s="90">
        <f t="shared" si="47"/>
        <v>1.0318942858685478</v>
      </c>
      <c r="Q252" s="227">
        <f>SUMIFS([1]april25!$Q$7:$Q$363,[1]april25!$B$7:$B$363,B252)</f>
        <v>-7465.3250561880823</v>
      </c>
      <c r="R252" s="93">
        <f t="shared" si="54"/>
        <v>8.9727406513426478E-2</v>
      </c>
      <c r="S252" s="93">
        <f t="shared" si="54"/>
        <v>8.2614195358955603E-2</v>
      </c>
      <c r="T252" s="92">
        <v>13175</v>
      </c>
      <c r="U252" s="1">
        <f>SUMIFS([1]april25!$U$7:$U$363,[1]april25!$B$7:$B$363,B252)</f>
        <v>162403</v>
      </c>
      <c r="V252" s="1">
        <f>SUMIFS([1]april25!$V$7:$V$363,[1]april25!$B$7:$B$363,B252)</f>
        <v>12407.594163037666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281</v>
      </c>
      <c r="D253" s="1">
        <v>181751</v>
      </c>
      <c r="E253" s="86">
        <f t="shared" si="48"/>
        <v>16551.406975685273</v>
      </c>
      <c r="F253" s="87">
        <f t="shared" si="42"/>
        <v>1.3629967089031845</v>
      </c>
      <c r="G253" s="189">
        <f t="shared" si="49"/>
        <v>-2732.3452264968155</v>
      </c>
      <c r="H253" s="189">
        <f t="shared" si="43"/>
        <v>-30003.882932161534</v>
      </c>
      <c r="I253" s="189">
        <f t="shared" si="44"/>
        <v>0</v>
      </c>
      <c r="J253" s="88">
        <f t="shared" si="45"/>
        <v>0</v>
      </c>
      <c r="K253" s="189">
        <f t="shared" si="50"/>
        <v>-103.22980023684718</v>
      </c>
      <c r="L253" s="88">
        <f t="shared" si="46"/>
        <v>-1133.5664364008189</v>
      </c>
      <c r="M253" s="89">
        <f t="shared" si="51"/>
        <v>-31137.449368562353</v>
      </c>
      <c r="N253" s="89">
        <f t="shared" si="52"/>
        <v>150613.55063143765</v>
      </c>
      <c r="O253" s="89">
        <f t="shared" si="53"/>
        <v>13715.831948951613</v>
      </c>
      <c r="P253" s="90">
        <f t="shared" si="47"/>
        <v>1.1294891022710887</v>
      </c>
      <c r="Q253" s="227">
        <f>SUMIFS([1]april25!$Q$7:$Q$363,[1]april25!$B$7:$B$363,B253)</f>
        <v>-13843.038843415634</v>
      </c>
      <c r="R253" s="93">
        <f t="shared" si="54"/>
        <v>0.12535834803876042</v>
      </c>
      <c r="S253" s="93">
        <f t="shared" si="54"/>
        <v>0.12904771153292247</v>
      </c>
      <c r="T253" s="92">
        <v>10981</v>
      </c>
      <c r="U253" s="1">
        <f>SUMIFS([1]april25!$U$7:$U$363,[1]april25!$B$7:$B$363,B253)</f>
        <v>161505</v>
      </c>
      <c r="V253" s="1">
        <f>SUMIFS([1]april25!$V$7:$V$363,[1]april25!$B$7:$B$363,B253)</f>
        <v>14659.616955614052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282</v>
      </c>
      <c r="D254" s="1">
        <v>36718</v>
      </c>
      <c r="E254" s="86">
        <f t="shared" si="48"/>
        <v>37971.044467425025</v>
      </c>
      <c r="F254" s="87">
        <f t="shared" si="42"/>
        <v>3.1268887725826708</v>
      </c>
      <c r="G254" s="189">
        <f t="shared" si="49"/>
        <v>-16012.520471375463</v>
      </c>
      <c r="H254" s="189">
        <f t="shared" si="43"/>
        <v>-15484.107295820073</v>
      </c>
      <c r="I254" s="189">
        <f t="shared" si="44"/>
        <v>0</v>
      </c>
      <c r="J254" s="88">
        <f t="shared" si="45"/>
        <v>0</v>
      </c>
      <c r="K254" s="189">
        <f t="shared" si="50"/>
        <v>-103.22980023684718</v>
      </c>
      <c r="L254" s="88">
        <f t="shared" si="46"/>
        <v>-99.823216829031225</v>
      </c>
      <c r="M254" s="89">
        <f t="shared" si="51"/>
        <v>-15583.930512649104</v>
      </c>
      <c r="N254" s="89">
        <f t="shared" si="52"/>
        <v>21134.069487350898</v>
      </c>
      <c r="O254" s="89">
        <f t="shared" si="53"/>
        <v>21855.294195812719</v>
      </c>
      <c r="P254" s="90">
        <f t="shared" si="47"/>
        <v>1.7997680864692935</v>
      </c>
      <c r="Q254" s="227">
        <f>SUMIFS([1]april25!$Q$7:$Q$363,[1]april25!$B$7:$B$363,B254)</f>
        <v>-7800.3329843896618</v>
      </c>
      <c r="R254" s="93">
        <f t="shared" si="54"/>
        <v>9.3185629071717204E-3</v>
      </c>
      <c r="S254" s="93">
        <f t="shared" si="54"/>
        <v>1.0362325640271076E-2</v>
      </c>
      <c r="T254" s="92">
        <v>967</v>
      </c>
      <c r="U254" s="1">
        <f>SUMIFS([1]april25!$U$7:$U$363,[1]april25!$B$7:$B$363,B254)</f>
        <v>36379</v>
      </c>
      <c r="V254" s="1">
        <f>SUMIFS([1]april25!$V$7:$V$363,[1]april25!$B$7:$B$363,B254)</f>
        <v>37581.611570247936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283</v>
      </c>
      <c r="D255" s="1">
        <v>19990</v>
      </c>
      <c r="E255" s="86">
        <f t="shared" si="48"/>
        <v>18172.727272727272</v>
      </c>
      <c r="F255" s="87">
        <f t="shared" si="42"/>
        <v>1.4965112936265585</v>
      </c>
      <c r="G255" s="189">
        <f t="shared" si="49"/>
        <v>-3737.5638106628548</v>
      </c>
      <c r="H255" s="189">
        <f t="shared" si="43"/>
        <v>-4111.3201917291408</v>
      </c>
      <c r="I255" s="189">
        <f t="shared" si="44"/>
        <v>0</v>
      </c>
      <c r="J255" s="88">
        <f t="shared" si="45"/>
        <v>0</v>
      </c>
      <c r="K255" s="189">
        <f t="shared" si="50"/>
        <v>-103.22980023684718</v>
      </c>
      <c r="L255" s="88">
        <f t="shared" si="46"/>
        <v>-113.5527802605319</v>
      </c>
      <c r="M255" s="89">
        <f t="shared" si="51"/>
        <v>-4224.8729719896728</v>
      </c>
      <c r="N255" s="89">
        <f t="shared" si="52"/>
        <v>15765.127028010327</v>
      </c>
      <c r="O255" s="89">
        <f t="shared" si="53"/>
        <v>14331.93366182757</v>
      </c>
      <c r="P255" s="90">
        <f t="shared" si="47"/>
        <v>1.1802246444659708</v>
      </c>
      <c r="Q255" s="227">
        <f>SUMIFS([1]april25!$Q$7:$Q$363,[1]april25!$B$7:$B$363,B255)</f>
        <v>-2870.4579553553604</v>
      </c>
      <c r="R255" s="93">
        <f t="shared" si="54"/>
        <v>3.9359434305620548E-2</v>
      </c>
      <c r="S255" s="93">
        <f t="shared" si="54"/>
        <v>2.8965839962564289E-2</v>
      </c>
      <c r="T255" s="92">
        <v>1100</v>
      </c>
      <c r="U255" s="1">
        <f>SUMIFS([1]april25!$U$7:$U$363,[1]april25!$B$7:$B$363,B255)</f>
        <v>19233</v>
      </c>
      <c r="V255" s="1">
        <f>SUMIFS([1]april25!$V$7:$V$363,[1]april25!$B$7:$B$363,B255)</f>
        <v>17661.157024793389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284</v>
      </c>
      <c r="D256" s="1">
        <v>189241</v>
      </c>
      <c r="E256" s="86">
        <f t="shared" si="48"/>
        <v>11513.811146264297</v>
      </c>
      <c r="F256" s="87">
        <f t="shared" si="42"/>
        <v>0.94815423983865244</v>
      </c>
      <c r="G256" s="189">
        <f t="shared" si="49"/>
        <v>390.96418774418964</v>
      </c>
      <c r="H256" s="189">
        <f t="shared" si="43"/>
        <v>6425.8873897635003</v>
      </c>
      <c r="I256" s="189">
        <f t="shared" si="44"/>
        <v>0</v>
      </c>
      <c r="J256" s="88">
        <f t="shared" si="45"/>
        <v>0</v>
      </c>
      <c r="K256" s="189">
        <f t="shared" si="50"/>
        <v>-103.22980023684718</v>
      </c>
      <c r="L256" s="88">
        <f t="shared" si="46"/>
        <v>-1696.6849966928203</v>
      </c>
      <c r="M256" s="89">
        <f t="shared" si="51"/>
        <v>4729.20239307068</v>
      </c>
      <c r="N256" s="89">
        <f t="shared" si="52"/>
        <v>193970.20239307068</v>
      </c>
      <c r="O256" s="89">
        <f t="shared" si="53"/>
        <v>11801.545533771641</v>
      </c>
      <c r="P256" s="90">
        <f t="shared" si="47"/>
        <v>0.97184896402656651</v>
      </c>
      <c r="Q256" s="227">
        <f>SUMIFS([1]april25!$Q$7:$Q$363,[1]april25!$B$7:$B$363,B256)</f>
        <v>-2170.0058856551905</v>
      </c>
      <c r="R256" s="90">
        <f t="shared" si="54"/>
        <v>0.1191070372560615</v>
      </c>
      <c r="S256" s="90">
        <f t="shared" si="54"/>
        <v>0.12149014423488602</v>
      </c>
      <c r="T256" s="92">
        <v>16436</v>
      </c>
      <c r="U256" s="1">
        <f>SUMIFS([1]april25!$U$7:$U$363,[1]april25!$B$7:$B$363,B256)</f>
        <v>169100</v>
      </c>
      <c r="V256" s="1">
        <f>SUMIFS([1]april25!$V$7:$V$363,[1]april25!$B$7:$B$363,B256)</f>
        <v>10266.529051059439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285</v>
      </c>
      <c r="D257" s="1">
        <v>103718</v>
      </c>
      <c r="E257" s="86">
        <f t="shared" si="48"/>
        <v>12177.762122813197</v>
      </c>
      <c r="F257" s="87">
        <f t="shared" si="42"/>
        <v>1.0028301352014235</v>
      </c>
      <c r="G257" s="189">
        <f t="shared" si="49"/>
        <v>-20.685417716128466</v>
      </c>
      <c r="H257" s="189">
        <f t="shared" si="43"/>
        <v>-176.17770268826615</v>
      </c>
      <c r="I257" s="189">
        <f t="shared" si="44"/>
        <v>0</v>
      </c>
      <c r="J257" s="88">
        <f t="shared" si="45"/>
        <v>0</v>
      </c>
      <c r="K257" s="189">
        <f t="shared" si="50"/>
        <v>-103.22980023684718</v>
      </c>
      <c r="L257" s="88">
        <f t="shared" si="46"/>
        <v>-879.20820861722746</v>
      </c>
      <c r="M257" s="89">
        <f t="shared" si="51"/>
        <v>-1055.3859113054937</v>
      </c>
      <c r="N257" s="89">
        <f t="shared" si="52"/>
        <v>102662.61408869451</v>
      </c>
      <c r="O257" s="89">
        <f t="shared" si="53"/>
        <v>12053.846904860222</v>
      </c>
      <c r="P257" s="90">
        <f t="shared" si="47"/>
        <v>0.99262580426441938</v>
      </c>
      <c r="Q257" s="227">
        <f>SUMIFS([1]april25!$Q$7:$Q$363,[1]april25!$B$7:$B$363,B257)</f>
        <v>-3781.4762234196469</v>
      </c>
      <c r="R257" s="90">
        <f t="shared" si="54"/>
        <v>0.13904477415245395</v>
      </c>
      <c r="S257" s="90">
        <f t="shared" si="54"/>
        <v>0.13623628052122203</v>
      </c>
      <c r="T257" s="92">
        <v>8517</v>
      </c>
      <c r="U257" s="1">
        <f>SUMIFS([1]april25!$U$7:$U$363,[1]april25!$B$7:$B$363,B257)</f>
        <v>91057</v>
      </c>
      <c r="V257" s="1">
        <f>SUMIFS([1]april25!$V$7:$V$363,[1]april25!$B$7:$B$363,B257)</f>
        <v>10717.631826741997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286</v>
      </c>
      <c r="D258" s="1">
        <v>29806</v>
      </c>
      <c r="E258" s="86">
        <f t="shared" si="48"/>
        <v>11965.475712565234</v>
      </c>
      <c r="F258" s="87">
        <f t="shared" si="42"/>
        <v>0.98534849881015429</v>
      </c>
      <c r="G258" s="189">
        <f t="shared" si="49"/>
        <v>110.93215663760886</v>
      </c>
      <c r="H258" s="189">
        <f t="shared" si="43"/>
        <v>276.33200218428368</v>
      </c>
      <c r="I258" s="189">
        <f t="shared" si="44"/>
        <v>0</v>
      </c>
      <c r="J258" s="88">
        <f t="shared" si="45"/>
        <v>0</v>
      </c>
      <c r="K258" s="189">
        <f t="shared" si="50"/>
        <v>-103.22980023684718</v>
      </c>
      <c r="L258" s="88">
        <f t="shared" si="46"/>
        <v>-257.1454323899863</v>
      </c>
      <c r="M258" s="89">
        <f t="shared" si="51"/>
        <v>19.186569794297384</v>
      </c>
      <c r="N258" s="89">
        <f t="shared" si="52"/>
        <v>29825.186569794296</v>
      </c>
      <c r="O258" s="89">
        <f t="shared" si="53"/>
        <v>11973.178068965997</v>
      </c>
      <c r="P258" s="90">
        <f t="shared" si="47"/>
        <v>0.98598278243573723</v>
      </c>
      <c r="Q258" s="227">
        <f>SUMIFS([1]april25!$Q$7:$Q$363,[1]april25!$B$7:$B$363,B258)</f>
        <v>-1002.6162607183653</v>
      </c>
      <c r="R258" s="90">
        <f t="shared" si="54"/>
        <v>6.9043434597037406E-2</v>
      </c>
      <c r="S258" s="90">
        <f t="shared" si="54"/>
        <v>7.3764220538654154E-2</v>
      </c>
      <c r="T258" s="92">
        <v>2491</v>
      </c>
      <c r="U258" s="1">
        <f>SUMIFS([1]april25!$U$7:$U$363,[1]april25!$B$7:$B$363,B258)</f>
        <v>27881</v>
      </c>
      <c r="V258" s="1">
        <f>SUMIFS([1]april25!$V$7:$V$363,[1]april25!$B$7:$B$363,B258)</f>
        <v>11143.485211830535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287</v>
      </c>
      <c r="D259" s="1">
        <v>301558</v>
      </c>
      <c r="E259" s="86">
        <f t="shared" si="48"/>
        <v>11447.801989218737</v>
      </c>
      <c r="F259" s="87">
        <f t="shared" si="42"/>
        <v>0.94271843223977314</v>
      </c>
      <c r="G259" s="189">
        <f t="shared" si="49"/>
        <v>431.88986511243723</v>
      </c>
      <c r="H259" s="189">
        <f t="shared" si="43"/>
        <v>11376.842826791821</v>
      </c>
      <c r="I259" s="189">
        <f t="shared" si="44"/>
        <v>0</v>
      </c>
      <c r="J259" s="88">
        <f t="shared" si="45"/>
        <v>0</v>
      </c>
      <c r="K259" s="189">
        <f t="shared" si="50"/>
        <v>-103.22980023684718</v>
      </c>
      <c r="L259" s="88">
        <f t="shared" si="46"/>
        <v>-2719.2793978390282</v>
      </c>
      <c r="M259" s="89">
        <f t="shared" si="51"/>
        <v>8657.5634289527916</v>
      </c>
      <c r="N259" s="89">
        <f t="shared" si="52"/>
        <v>310215.56342895277</v>
      </c>
      <c r="O259" s="89">
        <f t="shared" si="53"/>
        <v>11776.462054094327</v>
      </c>
      <c r="P259" s="90">
        <f t="shared" si="47"/>
        <v>0.96978335713899233</v>
      </c>
      <c r="Q259" s="227">
        <f>SUMIFS([1]april25!$Q$7:$Q$363,[1]april25!$B$7:$B$363,B259)</f>
        <v>2078.1628182083114</v>
      </c>
      <c r="R259" s="90">
        <f t="shared" si="54"/>
        <v>0.10296371343820751</v>
      </c>
      <c r="S259" s="90">
        <f t="shared" si="54"/>
        <v>9.1993533006926073E-2</v>
      </c>
      <c r="T259" s="92">
        <v>26342</v>
      </c>
      <c r="U259" s="1">
        <f>SUMIFS([1]april25!$U$7:$U$363,[1]april25!$B$7:$B$363,B259)</f>
        <v>273407</v>
      </c>
      <c r="V259" s="1">
        <f>SUMIFS([1]april25!$V$7:$V$363,[1]april25!$B$7:$B$363,B259)</f>
        <v>10483.397239263804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288</v>
      </c>
      <c r="D260" s="1">
        <v>121984</v>
      </c>
      <c r="E260" s="86">
        <f t="shared" si="48"/>
        <v>22435.902151922015</v>
      </c>
      <c r="F260" s="87">
        <f t="shared" si="42"/>
        <v>1.8475807427892383</v>
      </c>
      <c r="G260" s="189">
        <f t="shared" si="49"/>
        <v>-6380.7322357635949</v>
      </c>
      <c r="H260" s="189">
        <f t="shared" si="43"/>
        <v>-34692.041165846669</v>
      </c>
      <c r="I260" s="189">
        <f t="shared" si="44"/>
        <v>0</v>
      </c>
      <c r="J260" s="88">
        <f t="shared" si="45"/>
        <v>0</v>
      </c>
      <c r="K260" s="189">
        <f t="shared" si="50"/>
        <v>-103.22980023684718</v>
      </c>
      <c r="L260" s="88">
        <f t="shared" si="46"/>
        <v>-561.26042388773817</v>
      </c>
      <c r="M260" s="89">
        <f t="shared" si="51"/>
        <v>-35253.301589734408</v>
      </c>
      <c r="N260" s="89">
        <f t="shared" si="52"/>
        <v>86730.698410265584</v>
      </c>
      <c r="O260" s="89">
        <f t="shared" si="53"/>
        <v>15951.940115921572</v>
      </c>
      <c r="P260" s="90">
        <f t="shared" si="47"/>
        <v>1.3136310351477891</v>
      </c>
      <c r="Q260" s="227">
        <f>SUMIFS([1]april25!$Q$7:$Q$363,[1]april25!$B$7:$B$363,B260)</f>
        <v>303.18205157536431</v>
      </c>
      <c r="R260" s="90">
        <f t="shared" si="54"/>
        <v>5.983648574680487E-2</v>
      </c>
      <c r="S260" s="90">
        <f t="shared" si="54"/>
        <v>3.3131023442719405E-2</v>
      </c>
      <c r="T260" s="92">
        <v>5437</v>
      </c>
      <c r="U260" s="1">
        <f>SUMIFS([1]april25!$U$7:$U$363,[1]april25!$B$7:$B$363,B260)</f>
        <v>115097</v>
      </c>
      <c r="V260" s="1">
        <f>SUMIFS([1]april25!$V$7:$V$363,[1]april25!$B$7:$B$363,B260)</f>
        <v>21716.415094339623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289</v>
      </c>
      <c r="D261" s="1">
        <v>457475</v>
      </c>
      <c r="E261" s="86">
        <f t="shared" si="48"/>
        <v>11406.931804014463</v>
      </c>
      <c r="F261" s="87">
        <f t="shared" si="42"/>
        <v>0.93935280126909348</v>
      </c>
      <c r="G261" s="189">
        <f t="shared" si="49"/>
        <v>457.22937993908715</v>
      </c>
      <c r="H261" s="189">
        <f t="shared" si="43"/>
        <v>18337.184282457092</v>
      </c>
      <c r="I261" s="189">
        <f t="shared" si="44"/>
        <v>0</v>
      </c>
      <c r="J261" s="88">
        <f t="shared" si="45"/>
        <v>0</v>
      </c>
      <c r="K261" s="189">
        <f t="shared" si="50"/>
        <v>-103.22980023684718</v>
      </c>
      <c r="L261" s="88">
        <f t="shared" si="46"/>
        <v>-4140.0311384987563</v>
      </c>
      <c r="M261" s="89">
        <f t="shared" si="51"/>
        <v>14197.153143958336</v>
      </c>
      <c r="N261" s="89">
        <f t="shared" si="52"/>
        <v>471672.15314395836</v>
      </c>
      <c r="O261" s="89">
        <f t="shared" si="53"/>
        <v>11760.931383716703</v>
      </c>
      <c r="P261" s="90">
        <f t="shared" si="47"/>
        <v>0.96850441737013404</v>
      </c>
      <c r="Q261" s="227">
        <f>SUMIFS([1]april25!$Q$7:$Q$363,[1]april25!$B$7:$B$363,B261)</f>
        <v>3763.8273640665702</v>
      </c>
      <c r="R261" s="90">
        <f t="shared" si="54"/>
        <v>9.9805269737474764E-2</v>
      </c>
      <c r="S261" s="90">
        <f t="shared" si="54"/>
        <v>9.0563669540453723E-2</v>
      </c>
      <c r="T261" s="92">
        <v>40105</v>
      </c>
      <c r="U261" s="1">
        <f>SUMIFS([1]april25!$U$7:$U$363,[1]april25!$B$7:$B$363,B261)</f>
        <v>415960</v>
      </c>
      <c r="V261" s="1">
        <f>SUMIFS([1]april25!$V$7:$V$363,[1]april25!$B$7:$B$363,B261)</f>
        <v>10459.666063166365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290</v>
      </c>
      <c r="D262" s="1">
        <v>324343</v>
      </c>
      <c r="E262" s="86">
        <f t="shared" si="48"/>
        <v>10677.255818546926</v>
      </c>
      <c r="F262" s="87">
        <f t="shared" si="42"/>
        <v>0.87926449770559767</v>
      </c>
      <c r="G262" s="189">
        <f t="shared" si="49"/>
        <v>909.62849092895976</v>
      </c>
      <c r="H262" s="189">
        <f t="shared" si="43"/>
        <v>27631.784668949011</v>
      </c>
      <c r="I262" s="189">
        <f t="shared" si="44"/>
        <v>88.446005451861666</v>
      </c>
      <c r="J262" s="88">
        <f t="shared" si="45"/>
        <v>2686.7243076112018</v>
      </c>
      <c r="K262" s="189">
        <f t="shared" si="50"/>
        <v>-14.783794784985517</v>
      </c>
      <c r="L262" s="88">
        <f t="shared" si="46"/>
        <v>-449.08733418350505</v>
      </c>
      <c r="M262" s="89">
        <f t="shared" si="51"/>
        <v>27182.697334765504</v>
      </c>
      <c r="N262" s="89">
        <f t="shared" si="52"/>
        <v>351525.69733476551</v>
      </c>
      <c r="O262" s="89">
        <f t="shared" si="53"/>
        <v>11572.100514690903</v>
      </c>
      <c r="P262" s="90">
        <f t="shared" si="47"/>
        <v>0.95295432828105608</v>
      </c>
      <c r="Q262" s="227">
        <f>SUMIFS([1]april25!$Q$7:$Q$363,[1]april25!$B$7:$B$363,B262)</f>
        <v>4327.7039513336895</v>
      </c>
      <c r="R262" s="90">
        <f t="shared" si="54"/>
        <v>0.11273002977864995</v>
      </c>
      <c r="S262" s="90">
        <f t="shared" si="54"/>
        <v>0.10423171306177025</v>
      </c>
      <c r="T262" s="92">
        <v>30377</v>
      </c>
      <c r="U262" s="1">
        <f>SUMIFS([1]april25!$U$7:$U$363,[1]april25!$B$7:$B$363,B262)</f>
        <v>291484</v>
      </c>
      <c r="V262" s="1">
        <f>SUMIFS([1]april25!$V$7:$V$363,[1]april25!$B$7:$B$363,B262)</f>
        <v>9669.3979101011791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291</v>
      </c>
      <c r="D263" s="1">
        <v>52409</v>
      </c>
      <c r="E263" s="86">
        <f t="shared" si="48"/>
        <v>13524.903225806451</v>
      </c>
      <c r="F263" s="87">
        <f t="shared" ref="F263:F326" si="56">E263/E$365</f>
        <v>1.1137662563725959</v>
      </c>
      <c r="G263" s="189">
        <f t="shared" si="49"/>
        <v>-855.91290157194555</v>
      </c>
      <c r="H263" s="189">
        <f t="shared" ref="H263:H326" si="57">G263*T263/1000</f>
        <v>-3316.6624935912891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-103.22980023684718</v>
      </c>
      <c r="L263" s="88">
        <f t="shared" ref="L263:L326" si="60">K263*T263/1000</f>
        <v>-400.01547591778279</v>
      </c>
      <c r="M263" s="89">
        <f t="shared" si="51"/>
        <v>-3716.6779695090718</v>
      </c>
      <c r="N263" s="89">
        <f t="shared" si="52"/>
        <v>48692.322030490926</v>
      </c>
      <c r="O263" s="89">
        <f t="shared" si="53"/>
        <v>12565.760523997658</v>
      </c>
      <c r="P263" s="90">
        <f t="shared" ref="P263:P326" si="61">O263/O$365</f>
        <v>1.034781530309465</v>
      </c>
      <c r="Q263" s="227">
        <f>SUMIFS([1]april25!$Q$7:$Q$363,[1]april25!$B$7:$B$363,B263)</f>
        <v>-3990.073251820018</v>
      </c>
      <c r="R263" s="90">
        <f t="shared" si="54"/>
        <v>6.5310187820147983E-2</v>
      </c>
      <c r="S263" s="90">
        <f t="shared" si="54"/>
        <v>5.8987056382763838E-2</v>
      </c>
      <c r="T263" s="92">
        <v>3875</v>
      </c>
      <c r="U263" s="1">
        <f>SUMIFS([1]april25!$U$7:$U$363,[1]april25!$B$7:$B$363,B263)</f>
        <v>49196</v>
      </c>
      <c r="V263" s="1">
        <f>SUMIFS([1]april25!$V$7:$V$363,[1]april25!$B$7:$B$363,B263)</f>
        <v>12771.547248182762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292</v>
      </c>
      <c r="D264" s="1">
        <v>18806</v>
      </c>
      <c r="E264" s="86">
        <f t="shared" ref="E264:E327" si="62">D264/T264*1000</f>
        <v>47974.489795918365</v>
      </c>
      <c r="F264" s="87">
        <f t="shared" si="56"/>
        <v>3.9506654509314818</v>
      </c>
      <c r="G264" s="189">
        <f t="shared" ref="G264:G327" si="63">($E$365+$Y$365-E264-Y264)*0.62</f>
        <v>-22214.656575041332</v>
      </c>
      <c r="H264" s="189">
        <f t="shared" si="57"/>
        <v>-8708.1453774162037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-103.22980023684718</v>
      </c>
      <c r="L264" s="88">
        <f t="shared" si="60"/>
        <v>-40.466081692844099</v>
      </c>
      <c r="M264" s="89">
        <f t="shared" ref="M264:M327" si="65">+H264+L264</f>
        <v>-8748.6114591090482</v>
      </c>
      <c r="N264" s="89">
        <f t="shared" ref="N264:N327" si="66">D264+M264</f>
        <v>10057.388540890952</v>
      </c>
      <c r="O264" s="89">
        <f t="shared" ref="O264:O327" si="67">N264/T264*1000</f>
        <v>25656.603420640186</v>
      </c>
      <c r="P264" s="90">
        <f t="shared" si="61"/>
        <v>2.1128032242418415</v>
      </c>
      <c r="Q264" s="227">
        <f>SUMIFS([1]april25!$Q$7:$Q$363,[1]april25!$B$7:$B$363,B264)</f>
        <v>-4517.2535986357288</v>
      </c>
      <c r="R264" s="90">
        <f t="shared" ref="R264:S327" si="68">(D264-U264)/U264</f>
        <v>-3.3557736779896194E-2</v>
      </c>
      <c r="S264" s="90">
        <f t="shared" si="68"/>
        <v>-5.328104827418402E-2</v>
      </c>
      <c r="T264" s="92">
        <v>392</v>
      </c>
      <c r="U264" s="1">
        <f>SUMIFS([1]april25!$U$7:$U$363,[1]april25!$B$7:$B$363,B264)</f>
        <v>19459</v>
      </c>
      <c r="V264" s="1">
        <f>SUMIFS([1]april25!$V$7:$V$363,[1]april25!$B$7:$B$363,B264)</f>
        <v>50674.479166666664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293</v>
      </c>
      <c r="D265" s="1">
        <v>82014</v>
      </c>
      <c r="E265" s="86">
        <f t="shared" si="62"/>
        <v>10035.976505139501</v>
      </c>
      <c r="F265" s="87">
        <f t="shared" si="56"/>
        <v>0.826455597837082</v>
      </c>
      <c r="G265" s="189">
        <f t="shared" si="63"/>
        <v>1307.2216652415636</v>
      </c>
      <c r="H265" s="189">
        <f t="shared" si="57"/>
        <v>10682.615448354058</v>
      </c>
      <c r="I265" s="189">
        <f t="shared" si="58"/>
        <v>312.89376514446053</v>
      </c>
      <c r="J265" s="88">
        <f t="shared" si="59"/>
        <v>2556.9678487605311</v>
      </c>
      <c r="K265" s="189">
        <f t="shared" si="64"/>
        <v>209.66396490761335</v>
      </c>
      <c r="L265" s="88">
        <f t="shared" si="60"/>
        <v>1713.3739212250161</v>
      </c>
      <c r="M265" s="89">
        <f t="shared" si="65"/>
        <v>12395.989369579074</v>
      </c>
      <c r="N265" s="89">
        <f t="shared" si="66"/>
        <v>94409.989369579067</v>
      </c>
      <c r="O265" s="89">
        <f t="shared" si="67"/>
        <v>11552.862135288677</v>
      </c>
      <c r="P265" s="90">
        <f t="shared" si="61"/>
        <v>0.95137006128500023</v>
      </c>
      <c r="Q265" s="227">
        <f>SUMIFS([1]april25!$Q$7:$Q$363,[1]april25!$B$7:$B$363,B265)</f>
        <v>1198.4730598906663</v>
      </c>
      <c r="R265" s="90">
        <f t="shared" si="68"/>
        <v>8.7170921816591113E-2</v>
      </c>
      <c r="S265" s="90">
        <f t="shared" si="68"/>
        <v>9.0895932317186345E-2</v>
      </c>
      <c r="T265" s="92">
        <v>8172</v>
      </c>
      <c r="U265" s="1">
        <f>SUMIFS([1]april25!$U$7:$U$363,[1]april25!$B$7:$B$363,B265)</f>
        <v>75438</v>
      </c>
      <c r="V265" s="1">
        <f>SUMIFS([1]april25!$V$7:$V$363,[1]april25!$B$7:$B$363,B265)</f>
        <v>9199.7560975609758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294</v>
      </c>
      <c r="D266" s="1">
        <v>326733</v>
      </c>
      <c r="E266" s="86">
        <f t="shared" si="62"/>
        <v>10830.090490238324</v>
      </c>
      <c r="F266" s="87">
        <f t="shared" si="56"/>
        <v>0.89185032529280495</v>
      </c>
      <c r="G266" s="189">
        <f t="shared" si="63"/>
        <v>814.87099448029278</v>
      </c>
      <c r="H266" s="189">
        <f t="shared" si="57"/>
        <v>24583.843032475954</v>
      </c>
      <c r="I266" s="189">
        <f t="shared" si="58"/>
        <v>34.953870359872234</v>
      </c>
      <c r="J266" s="88">
        <f t="shared" si="59"/>
        <v>1054.5233148869854</v>
      </c>
      <c r="K266" s="189">
        <f t="shared" si="64"/>
        <v>-68.275929876974942</v>
      </c>
      <c r="L266" s="88">
        <f t="shared" si="60"/>
        <v>-2059.816528458457</v>
      </c>
      <c r="M266" s="89">
        <f t="shared" si="65"/>
        <v>22524.026504017496</v>
      </c>
      <c r="N266" s="89">
        <f t="shared" si="66"/>
        <v>349257.02650401747</v>
      </c>
      <c r="O266" s="89">
        <f t="shared" si="67"/>
        <v>11576.685554841641</v>
      </c>
      <c r="P266" s="90">
        <f t="shared" si="61"/>
        <v>0.95333190310867189</v>
      </c>
      <c r="Q266" s="227">
        <f>SUMIFS([1]april25!$Q$7:$Q$363,[1]april25!$B$7:$B$363,B266)</f>
        <v>4395.5112292070626</v>
      </c>
      <c r="R266" s="90">
        <f t="shared" si="68"/>
        <v>9.2346988241823275E-2</v>
      </c>
      <c r="S266" s="90">
        <f t="shared" si="68"/>
        <v>8.5720998025102371E-2</v>
      </c>
      <c r="T266" s="92">
        <v>30169</v>
      </c>
      <c r="U266" s="1">
        <f>SUMIFS([1]april25!$U$7:$U$363,[1]april25!$B$7:$B$363,B266)</f>
        <v>299111</v>
      </c>
      <c r="V266" s="1">
        <f>SUMIFS([1]april25!$V$7:$V$363,[1]april25!$B$7:$B$363,B266)</f>
        <v>9975.0216767824986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295</v>
      </c>
      <c r="D267" s="1">
        <v>42758</v>
      </c>
      <c r="E267" s="86">
        <f t="shared" si="62"/>
        <v>14668.267581475127</v>
      </c>
      <c r="F267" s="87">
        <f t="shared" si="56"/>
        <v>1.207921505901713</v>
      </c>
      <c r="G267" s="189">
        <f t="shared" si="63"/>
        <v>-1564.798802086525</v>
      </c>
      <c r="H267" s="189">
        <f t="shared" si="57"/>
        <v>-4561.3885080822201</v>
      </c>
      <c r="I267" s="189">
        <f t="shared" si="58"/>
        <v>0</v>
      </c>
      <c r="J267" s="88">
        <f t="shared" si="59"/>
        <v>0</v>
      </c>
      <c r="K267" s="189">
        <f t="shared" si="64"/>
        <v>-103.22980023684718</v>
      </c>
      <c r="L267" s="88">
        <f t="shared" si="60"/>
        <v>-300.91486769040955</v>
      </c>
      <c r="M267" s="89">
        <f t="shared" si="65"/>
        <v>-4862.3033757726298</v>
      </c>
      <c r="N267" s="89">
        <f t="shared" si="66"/>
        <v>37895.69662422737</v>
      </c>
      <c r="O267" s="89">
        <f t="shared" si="67"/>
        <v>13000.238979151756</v>
      </c>
      <c r="P267" s="90">
        <f t="shared" si="61"/>
        <v>1.0705605251305295</v>
      </c>
      <c r="Q267" s="227">
        <f>SUMIFS([1]april25!$Q$7:$Q$363,[1]april25!$B$7:$B$363,B267)</f>
        <v>429.47841830829566</v>
      </c>
      <c r="R267" s="90">
        <f t="shared" si="68"/>
        <v>4.4967984749987783E-2</v>
      </c>
      <c r="S267" s="90">
        <f t="shared" si="68"/>
        <v>3.2779678924430442E-2</v>
      </c>
      <c r="T267" s="92">
        <v>2915</v>
      </c>
      <c r="U267" s="1">
        <f>SUMIFS([1]april25!$U$7:$U$363,[1]april25!$B$7:$B$363,B267)</f>
        <v>40918</v>
      </c>
      <c r="V267" s="1">
        <f>SUMIFS([1]april25!$V$7:$V$363,[1]april25!$B$7:$B$363,B267)</f>
        <v>14202.707393266226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296</v>
      </c>
      <c r="D268" s="1">
        <v>5780</v>
      </c>
      <c r="E268" s="86">
        <f t="shared" si="62"/>
        <v>11094.04990403071</v>
      </c>
      <c r="F268" s="87">
        <f t="shared" si="56"/>
        <v>0.91358719713769165</v>
      </c>
      <c r="G268" s="189">
        <f t="shared" si="63"/>
        <v>651.21615792901412</v>
      </c>
      <c r="H268" s="189">
        <f t="shared" si="57"/>
        <v>339.28361828101635</v>
      </c>
      <c r="I268" s="189">
        <f t="shared" si="58"/>
        <v>0</v>
      </c>
      <c r="J268" s="88">
        <f t="shared" si="59"/>
        <v>0</v>
      </c>
      <c r="K268" s="189">
        <f t="shared" si="64"/>
        <v>-103.22980023684718</v>
      </c>
      <c r="L268" s="88">
        <f t="shared" si="60"/>
        <v>-53.782725923397379</v>
      </c>
      <c r="M268" s="89">
        <f t="shared" si="65"/>
        <v>285.50089235761897</v>
      </c>
      <c r="N268" s="89">
        <f t="shared" si="66"/>
        <v>6065.5008923576188</v>
      </c>
      <c r="O268" s="89">
        <f t="shared" si="67"/>
        <v>11642.036261722877</v>
      </c>
      <c r="P268" s="90">
        <f t="shared" si="61"/>
        <v>0.95871348780020138</v>
      </c>
      <c r="Q268" s="227">
        <f>SUMIFS([1]april25!$Q$7:$Q$363,[1]april25!$B$7:$B$363,B268)</f>
        <v>105.58789569077953</v>
      </c>
      <c r="R268" s="90">
        <f t="shared" si="68"/>
        <v>5.6865971841287256E-2</v>
      </c>
      <c r="S268" s="90">
        <f t="shared" si="68"/>
        <v>5.2808904770879156E-2</v>
      </c>
      <c r="T268" s="92">
        <v>521</v>
      </c>
      <c r="U268" s="1">
        <f>SUMIFS([1]april25!$U$7:$U$363,[1]april25!$B$7:$B$363,B268)</f>
        <v>5469</v>
      </c>
      <c r="V268" s="1">
        <f>SUMIFS([1]april25!$V$7:$V$363,[1]april25!$B$7:$B$363,B268)</f>
        <v>10537.57225433526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297</v>
      </c>
      <c r="D269" s="1">
        <v>30855</v>
      </c>
      <c r="E269" s="86">
        <f t="shared" si="62"/>
        <v>18289.863663307646</v>
      </c>
      <c r="F269" s="87">
        <f t="shared" si="56"/>
        <v>1.5061573929030969</v>
      </c>
      <c r="G269" s="189">
        <f t="shared" si="63"/>
        <v>-3810.1883728226862</v>
      </c>
      <c r="H269" s="189">
        <f t="shared" si="57"/>
        <v>-6427.7877849518709</v>
      </c>
      <c r="I269" s="189">
        <f t="shared" si="58"/>
        <v>0</v>
      </c>
      <c r="J269" s="88">
        <f t="shared" si="59"/>
        <v>0</v>
      </c>
      <c r="K269" s="189">
        <f t="shared" si="64"/>
        <v>-103.22980023684718</v>
      </c>
      <c r="L269" s="88">
        <f t="shared" si="60"/>
        <v>-174.1486729995612</v>
      </c>
      <c r="M269" s="89">
        <f t="shared" si="65"/>
        <v>-6601.9364579514322</v>
      </c>
      <c r="N269" s="89">
        <f t="shared" si="66"/>
        <v>24253.063542048567</v>
      </c>
      <c r="O269" s="89">
        <f t="shared" si="67"/>
        <v>14376.445490248112</v>
      </c>
      <c r="P269" s="90">
        <f t="shared" si="61"/>
        <v>1.1838901621910554</v>
      </c>
      <c r="Q269" s="227">
        <f>SUMIFS([1]april25!$Q$7:$Q$363,[1]april25!$B$7:$B$363,B269)</f>
        <v>-3320.9767369859005</v>
      </c>
      <c r="R269" s="90">
        <f t="shared" si="68"/>
        <v>5.5990964783189018E-2</v>
      </c>
      <c r="S269" s="90">
        <f t="shared" si="68"/>
        <v>6.0372670031252011E-2</v>
      </c>
      <c r="T269" s="92">
        <v>1687</v>
      </c>
      <c r="U269" s="1">
        <f>SUMIFS([1]april25!$U$7:$U$363,[1]april25!$B$7:$B$363,B269)</f>
        <v>29219</v>
      </c>
      <c r="V269" s="1">
        <f>SUMIFS([1]april25!$V$7:$V$363,[1]april25!$B$7:$B$363,B269)</f>
        <v>17248.524203069657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298</v>
      </c>
      <c r="D270" s="1">
        <v>30419</v>
      </c>
      <c r="E270" s="86">
        <f t="shared" si="62"/>
        <v>13459.734513274336</v>
      </c>
      <c r="F270" s="87">
        <f t="shared" si="56"/>
        <v>1.1083996587875555</v>
      </c>
      <c r="G270" s="189">
        <f t="shared" si="63"/>
        <v>-815.50829980203423</v>
      </c>
      <c r="H270" s="189">
        <f t="shared" si="57"/>
        <v>-1843.0487575525974</v>
      </c>
      <c r="I270" s="189">
        <f t="shared" si="58"/>
        <v>0</v>
      </c>
      <c r="J270" s="88">
        <f t="shared" si="59"/>
        <v>0</v>
      </c>
      <c r="K270" s="189">
        <f t="shared" si="64"/>
        <v>-103.22980023684718</v>
      </c>
      <c r="L270" s="88">
        <f t="shared" si="60"/>
        <v>-233.29934853527462</v>
      </c>
      <c r="M270" s="89">
        <f t="shared" si="65"/>
        <v>-2076.3481060878721</v>
      </c>
      <c r="N270" s="89">
        <f t="shared" si="66"/>
        <v>28342.651893912127</v>
      </c>
      <c r="O270" s="89">
        <f t="shared" si="67"/>
        <v>12540.996413235454</v>
      </c>
      <c r="P270" s="90">
        <f t="shared" si="61"/>
        <v>1.0327422232271497</v>
      </c>
      <c r="Q270" s="227">
        <f>SUMIFS([1]april25!$Q$7:$Q$363,[1]april25!$B$7:$B$363,B270)</f>
        <v>-44.212890093738906</v>
      </c>
      <c r="R270" s="90">
        <f t="shared" si="68"/>
        <v>9.8000288766965066E-2</v>
      </c>
      <c r="S270" s="90">
        <f t="shared" si="68"/>
        <v>8.5368427037787506E-2</v>
      </c>
      <c r="T270" s="92">
        <v>2260</v>
      </c>
      <c r="U270" s="1">
        <f>SUMIFS([1]april25!$U$7:$U$363,[1]april25!$B$7:$B$363,B270)</f>
        <v>27704</v>
      </c>
      <c r="V270" s="1">
        <f>SUMIFS([1]april25!$V$7:$V$363,[1]april25!$B$7:$B$363,B270)</f>
        <v>12401.074306177261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299</v>
      </c>
      <c r="D271" s="1">
        <v>10417</v>
      </c>
      <c r="E271" s="86">
        <f t="shared" si="62"/>
        <v>14077.027027027027</v>
      </c>
      <c r="F271" s="87">
        <f t="shared" si="56"/>
        <v>1.1592332625960715</v>
      </c>
      <c r="G271" s="189">
        <f t="shared" si="63"/>
        <v>-1198.2296583287025</v>
      </c>
      <c r="H271" s="189">
        <f t="shared" si="57"/>
        <v>-886.68994716323982</v>
      </c>
      <c r="I271" s="189">
        <f t="shared" si="58"/>
        <v>0</v>
      </c>
      <c r="J271" s="88">
        <f t="shared" si="59"/>
        <v>0</v>
      </c>
      <c r="K271" s="189">
        <f t="shared" si="64"/>
        <v>-103.22980023684718</v>
      </c>
      <c r="L271" s="88">
        <f t="shared" si="60"/>
        <v>-76.390052175266916</v>
      </c>
      <c r="M271" s="89">
        <f t="shared" si="65"/>
        <v>-963.0799993385067</v>
      </c>
      <c r="N271" s="89">
        <f t="shared" si="66"/>
        <v>9453.9200006614938</v>
      </c>
      <c r="O271" s="89">
        <f t="shared" si="67"/>
        <v>12775.567568461478</v>
      </c>
      <c r="P271" s="90">
        <f t="shared" si="61"/>
        <v>1.0520589926743857</v>
      </c>
      <c r="Q271" s="227">
        <f>SUMIFS([1]april25!$Q$7:$Q$363,[1]april25!$B$7:$B$363,B271)</f>
        <v>-312.5760790572424</v>
      </c>
      <c r="R271" s="90">
        <f t="shared" si="68"/>
        <v>0.12433890987587695</v>
      </c>
      <c r="S271" s="90">
        <f t="shared" si="68"/>
        <v>0.13953267892825358</v>
      </c>
      <c r="T271" s="92">
        <v>740</v>
      </c>
      <c r="U271" s="1">
        <f>SUMIFS([1]april25!$U$7:$U$363,[1]april25!$B$7:$B$363,B271)</f>
        <v>9265</v>
      </c>
      <c r="V271" s="1">
        <f>SUMIFS([1]april25!$V$7:$V$363,[1]april25!$B$7:$B$363,B271)</f>
        <v>12353.333333333334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300</v>
      </c>
      <c r="D272" s="1">
        <v>15273</v>
      </c>
      <c r="E272" s="86">
        <f t="shared" si="62"/>
        <v>11922.71662763466</v>
      </c>
      <c r="F272" s="87">
        <f t="shared" si="56"/>
        <v>0.98182731827718195</v>
      </c>
      <c r="G272" s="189">
        <f t="shared" si="63"/>
        <v>137.44278929456493</v>
      </c>
      <c r="H272" s="189">
        <f t="shared" si="57"/>
        <v>176.06421308633767</v>
      </c>
      <c r="I272" s="189">
        <f t="shared" si="58"/>
        <v>0</v>
      </c>
      <c r="J272" s="88">
        <f t="shared" si="59"/>
        <v>0</v>
      </c>
      <c r="K272" s="189">
        <f t="shared" si="64"/>
        <v>-103.22980023684718</v>
      </c>
      <c r="L272" s="88">
        <f t="shared" si="60"/>
        <v>-132.23737410340124</v>
      </c>
      <c r="M272" s="89">
        <f t="shared" si="65"/>
        <v>43.826838982936437</v>
      </c>
      <c r="N272" s="89">
        <f t="shared" si="66"/>
        <v>15316.826838982937</v>
      </c>
      <c r="O272" s="89">
        <f t="shared" si="67"/>
        <v>11956.92961669238</v>
      </c>
      <c r="P272" s="90">
        <f t="shared" si="61"/>
        <v>0.98464473383320783</v>
      </c>
      <c r="Q272" s="227">
        <f>SUMIFS([1]april25!$Q$7:$Q$363,[1]april25!$B$7:$B$363,B272)</f>
        <v>-86.660509827469042</v>
      </c>
      <c r="R272" s="93">
        <f t="shared" si="68"/>
        <v>0.16135655083263631</v>
      </c>
      <c r="S272" s="93">
        <f t="shared" si="68"/>
        <v>0.14957073103495921</v>
      </c>
      <c r="T272" s="92">
        <v>1281</v>
      </c>
      <c r="U272" s="1">
        <f>SUMIFS([1]april25!$U$7:$U$363,[1]april25!$B$7:$B$363,B272)</f>
        <v>13151</v>
      </c>
      <c r="V272" s="1">
        <f>SUMIFS([1]april25!$V$7:$V$363,[1]april25!$B$7:$B$363,B272)</f>
        <v>10371.451104100946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301</v>
      </c>
      <c r="D273" s="1">
        <v>59714</v>
      </c>
      <c r="E273" s="86">
        <f t="shared" si="62"/>
        <v>15334.87416538264</v>
      </c>
      <c r="F273" s="87">
        <f t="shared" si="56"/>
        <v>1.2628160886603799</v>
      </c>
      <c r="G273" s="189">
        <f t="shared" si="63"/>
        <v>-1978.0948841091829</v>
      </c>
      <c r="H273" s="189">
        <f t="shared" si="57"/>
        <v>-7702.7014787211583</v>
      </c>
      <c r="I273" s="189">
        <f t="shared" si="58"/>
        <v>0</v>
      </c>
      <c r="J273" s="88">
        <f t="shared" si="59"/>
        <v>0</v>
      </c>
      <c r="K273" s="189">
        <f t="shared" si="64"/>
        <v>-103.22980023684718</v>
      </c>
      <c r="L273" s="88">
        <f t="shared" si="60"/>
        <v>-401.97684212228296</v>
      </c>
      <c r="M273" s="89">
        <f t="shared" si="65"/>
        <v>-8104.6783208434408</v>
      </c>
      <c r="N273" s="89">
        <f t="shared" si="66"/>
        <v>51609.321679156557</v>
      </c>
      <c r="O273" s="89">
        <f t="shared" si="67"/>
        <v>13253.549481036609</v>
      </c>
      <c r="P273" s="90">
        <f t="shared" si="61"/>
        <v>1.0914204665788227</v>
      </c>
      <c r="Q273" s="227">
        <f>SUMIFS([1]april25!$Q$7:$Q$363,[1]april25!$B$7:$B$363,B273)</f>
        <v>-4501.7139619579766</v>
      </c>
      <c r="R273" s="93">
        <f t="shared" si="68"/>
        <v>0.10399526705984581</v>
      </c>
      <c r="S273" s="93">
        <f t="shared" si="68"/>
        <v>9.974258883542414E-2</v>
      </c>
      <c r="T273" s="92">
        <v>3894</v>
      </c>
      <c r="U273" s="1">
        <f>SUMIFS([1]april25!$U$7:$U$363,[1]april25!$B$7:$B$363,B273)</f>
        <v>54089</v>
      </c>
      <c r="V273" s="1">
        <f>SUMIFS([1]april25!$V$7:$V$363,[1]april25!$B$7:$B$363,B273)</f>
        <v>13944.057746841971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302</v>
      </c>
      <c r="D274" s="1">
        <v>38468</v>
      </c>
      <c r="E274" s="86">
        <f t="shared" si="62"/>
        <v>15085.490196078432</v>
      </c>
      <c r="F274" s="87">
        <f t="shared" si="56"/>
        <v>1.2422794944050282</v>
      </c>
      <c r="G274" s="189">
        <f t="shared" si="63"/>
        <v>-1823.4768231405737</v>
      </c>
      <c r="H274" s="189">
        <f t="shared" si="57"/>
        <v>-4649.8658990084632</v>
      </c>
      <c r="I274" s="189">
        <f t="shared" si="58"/>
        <v>0</v>
      </c>
      <c r="J274" s="88">
        <f t="shared" si="59"/>
        <v>0</v>
      </c>
      <c r="K274" s="189">
        <f t="shared" si="64"/>
        <v>-103.22980023684718</v>
      </c>
      <c r="L274" s="88">
        <f t="shared" si="60"/>
        <v>-263.23599060396032</v>
      </c>
      <c r="M274" s="89">
        <f t="shared" si="65"/>
        <v>-4913.1018896124233</v>
      </c>
      <c r="N274" s="89">
        <f t="shared" si="66"/>
        <v>33554.898110387578</v>
      </c>
      <c r="O274" s="89">
        <f t="shared" si="67"/>
        <v>13158.783572701012</v>
      </c>
      <c r="P274" s="90">
        <f t="shared" si="61"/>
        <v>1.0836165607617891</v>
      </c>
      <c r="Q274" s="227">
        <f>SUMIFS([1]april25!$Q$7:$Q$363,[1]april25!$B$7:$B$363,B274)</f>
        <v>-2873.2016237783373</v>
      </c>
      <c r="R274" s="93">
        <f t="shared" si="68"/>
        <v>4.441789748045178E-2</v>
      </c>
      <c r="S274" s="93">
        <f t="shared" si="68"/>
        <v>4.4827473126522577E-2</v>
      </c>
      <c r="T274" s="92">
        <v>2550</v>
      </c>
      <c r="U274" s="1">
        <f>SUMIFS([1]april25!$U$7:$U$363,[1]april25!$B$7:$B$363,B274)</f>
        <v>36832</v>
      </c>
      <c r="V274" s="1">
        <f>SUMIFS([1]april25!$V$7:$V$363,[1]april25!$B$7:$B$363,B274)</f>
        <v>14438.259506076049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303</v>
      </c>
      <c r="D275" s="1">
        <v>137910</v>
      </c>
      <c r="E275" s="86">
        <f t="shared" si="62"/>
        <v>11036.331626120358</v>
      </c>
      <c r="F275" s="87">
        <f t="shared" si="56"/>
        <v>0.90883413759713794</v>
      </c>
      <c r="G275" s="189">
        <f t="shared" si="63"/>
        <v>687.00149023343192</v>
      </c>
      <c r="H275" s="189">
        <f t="shared" si="57"/>
        <v>8584.7706219569645</v>
      </c>
      <c r="I275" s="189">
        <f t="shared" si="58"/>
        <v>0</v>
      </c>
      <c r="J275" s="88">
        <f t="shared" si="59"/>
        <v>0</v>
      </c>
      <c r="K275" s="189">
        <f t="shared" si="64"/>
        <v>-103.22980023684718</v>
      </c>
      <c r="L275" s="88">
        <f t="shared" si="60"/>
        <v>-1289.9595837596423</v>
      </c>
      <c r="M275" s="89">
        <f t="shared" si="65"/>
        <v>7294.811038197322</v>
      </c>
      <c r="N275" s="89">
        <f t="shared" si="66"/>
        <v>145204.81103819731</v>
      </c>
      <c r="O275" s="89">
        <f t="shared" si="67"/>
        <v>11620.103316116943</v>
      </c>
      <c r="P275" s="90">
        <f t="shared" si="61"/>
        <v>0.95690732517479093</v>
      </c>
      <c r="Q275" s="227">
        <f>SUMIFS([1]april25!$Q$7:$Q$363,[1]april25!$B$7:$B$363,B275)</f>
        <v>-654.1975728368925</v>
      </c>
      <c r="R275" s="93">
        <f t="shared" si="68"/>
        <v>0.11299421349538774</v>
      </c>
      <c r="S275" s="93">
        <f t="shared" si="68"/>
        <v>9.7229170618572364E-2</v>
      </c>
      <c r="T275" s="92">
        <v>12496</v>
      </c>
      <c r="U275" s="1">
        <f>SUMIFS([1]april25!$U$7:$U$363,[1]april25!$B$7:$B$363,B275)</f>
        <v>123909</v>
      </c>
      <c r="V275" s="1">
        <f>SUMIFS([1]april25!$V$7:$V$363,[1]april25!$B$7:$B$363,B275)</f>
        <v>10058.365127039533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304</v>
      </c>
      <c r="D276" s="1">
        <v>50658</v>
      </c>
      <c r="E276" s="86">
        <f t="shared" si="62"/>
        <v>27591.503267973854</v>
      </c>
      <c r="F276" s="87">
        <f t="shared" si="56"/>
        <v>2.2721408641081875</v>
      </c>
      <c r="G276" s="189">
        <f t="shared" si="63"/>
        <v>-9577.2049277157348</v>
      </c>
      <c r="H276" s="189">
        <f t="shared" si="57"/>
        <v>-17583.74824728609</v>
      </c>
      <c r="I276" s="189">
        <f t="shared" si="58"/>
        <v>0</v>
      </c>
      <c r="J276" s="88">
        <f t="shared" si="59"/>
        <v>0</v>
      </c>
      <c r="K276" s="189">
        <f t="shared" si="64"/>
        <v>-103.22980023684718</v>
      </c>
      <c r="L276" s="88">
        <f t="shared" si="60"/>
        <v>-189.52991323485145</v>
      </c>
      <c r="M276" s="89">
        <f t="shared" si="65"/>
        <v>-17773.278160520942</v>
      </c>
      <c r="N276" s="89">
        <f t="shared" si="66"/>
        <v>32884.721839479054</v>
      </c>
      <c r="O276" s="89">
        <f t="shared" si="67"/>
        <v>17911.068540021271</v>
      </c>
      <c r="P276" s="90">
        <f t="shared" si="61"/>
        <v>1.4749638812489898</v>
      </c>
      <c r="Q276" s="227">
        <f>SUMIFS([1]april25!$Q$7:$Q$363,[1]april25!$B$7:$B$363,B276)</f>
        <v>-9214.5275691203988</v>
      </c>
      <c r="R276" s="93">
        <f t="shared" si="68"/>
        <v>4.3096880469473901E-2</v>
      </c>
      <c r="S276" s="93">
        <f t="shared" si="68"/>
        <v>2.2644000460268487E-2</v>
      </c>
      <c r="T276" s="92">
        <v>1836</v>
      </c>
      <c r="U276" s="1">
        <f>SUMIFS([1]april25!$U$7:$U$363,[1]april25!$B$7:$B$363,B276)</f>
        <v>48565</v>
      </c>
      <c r="V276" s="1">
        <f>SUMIFS([1]april25!$V$7:$V$363,[1]april25!$B$7:$B$363,B276)</f>
        <v>26980.555555555555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305</v>
      </c>
      <c r="D277" s="1">
        <v>37672</v>
      </c>
      <c r="E277" s="86">
        <f t="shared" si="62"/>
        <v>17217.550274223035</v>
      </c>
      <c r="F277" s="87">
        <f t="shared" si="56"/>
        <v>1.4178531404378993</v>
      </c>
      <c r="G277" s="189">
        <f t="shared" si="63"/>
        <v>-3145.3540715902277</v>
      </c>
      <c r="H277" s="189">
        <f t="shared" si="57"/>
        <v>-6882.0347086394177</v>
      </c>
      <c r="I277" s="189">
        <f t="shared" si="58"/>
        <v>0</v>
      </c>
      <c r="J277" s="88">
        <f t="shared" si="59"/>
        <v>0</v>
      </c>
      <c r="K277" s="189">
        <f t="shared" si="64"/>
        <v>-103.22980023684718</v>
      </c>
      <c r="L277" s="88">
        <f t="shared" si="60"/>
        <v>-225.86680291822162</v>
      </c>
      <c r="M277" s="89">
        <f t="shared" si="65"/>
        <v>-7107.9015115576394</v>
      </c>
      <c r="N277" s="89">
        <f t="shared" si="66"/>
        <v>30564.09848844236</v>
      </c>
      <c r="O277" s="89">
        <f t="shared" si="67"/>
        <v>13968.966402395959</v>
      </c>
      <c r="P277" s="90">
        <f t="shared" si="61"/>
        <v>1.1503345462542802</v>
      </c>
      <c r="Q277" s="227">
        <f>SUMIFS([1]april25!$Q$7:$Q$363,[1]april25!$B$7:$B$363,B277)</f>
        <v>-5891.3565148341168</v>
      </c>
      <c r="R277" s="93">
        <f t="shared" si="68"/>
        <v>9.8885712618867042E-2</v>
      </c>
      <c r="S277" s="93">
        <f t="shared" si="68"/>
        <v>8.4823189788278172E-2</v>
      </c>
      <c r="T277" s="92">
        <v>2188</v>
      </c>
      <c r="U277" s="1">
        <f>SUMIFS([1]april25!$U$7:$U$363,[1]april25!$B$7:$B$363,B277)</f>
        <v>34282</v>
      </c>
      <c r="V277" s="1">
        <f>SUMIFS([1]april25!$V$7:$V$363,[1]april25!$B$7:$B$363,B277)</f>
        <v>15871.296296296297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306</v>
      </c>
      <c r="D278" s="1">
        <v>84000</v>
      </c>
      <c r="E278" s="86">
        <f t="shared" si="62"/>
        <v>16113.562248225591</v>
      </c>
      <c r="F278" s="87">
        <f t="shared" si="56"/>
        <v>1.3269405039282929</v>
      </c>
      <c r="G278" s="189">
        <f t="shared" si="63"/>
        <v>-2460.8814954718127</v>
      </c>
      <c r="H278" s="189">
        <f t="shared" si="57"/>
        <v>-12828.575235894559</v>
      </c>
      <c r="I278" s="189">
        <f t="shared" si="58"/>
        <v>0</v>
      </c>
      <c r="J278" s="88">
        <f t="shared" si="59"/>
        <v>0</v>
      </c>
      <c r="K278" s="189">
        <f t="shared" si="64"/>
        <v>-103.22980023684718</v>
      </c>
      <c r="L278" s="88">
        <f t="shared" si="60"/>
        <v>-538.13694863468436</v>
      </c>
      <c r="M278" s="89">
        <f t="shared" si="65"/>
        <v>-13366.712184529244</v>
      </c>
      <c r="N278" s="89">
        <f t="shared" si="66"/>
        <v>70633.287815470758</v>
      </c>
      <c r="O278" s="89">
        <f t="shared" si="67"/>
        <v>13549.450952516929</v>
      </c>
      <c r="P278" s="90">
        <f t="shared" si="61"/>
        <v>1.1157877443806294</v>
      </c>
      <c r="Q278" s="227">
        <f>SUMIFS([1]april25!$Q$7:$Q$363,[1]april25!$B$7:$B$363,B278)</f>
        <v>-6636.5158920613603</v>
      </c>
      <c r="R278" s="93">
        <f t="shared" si="68"/>
        <v>9.6548483107931696E-2</v>
      </c>
      <c r="S278" s="93">
        <f t="shared" si="68"/>
        <v>0.10201755284911854</v>
      </c>
      <c r="T278" s="92">
        <v>5213</v>
      </c>
      <c r="U278" s="1">
        <f>SUMIFS([1]april25!$U$7:$U$363,[1]april25!$B$7:$B$363,B278)</f>
        <v>76604</v>
      </c>
      <c r="V278" s="1">
        <f>SUMIFS([1]april25!$V$7:$V$363,[1]april25!$B$7:$B$363,B278)</f>
        <v>14621.87440351212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307</v>
      </c>
      <c r="D279" s="1">
        <v>88376</v>
      </c>
      <c r="E279" s="86">
        <f t="shared" si="62"/>
        <v>16269.513991163474</v>
      </c>
      <c r="F279" s="87">
        <f t="shared" si="56"/>
        <v>1.3397830201375984</v>
      </c>
      <c r="G279" s="189">
        <f t="shared" si="63"/>
        <v>-2557.5715760932999</v>
      </c>
      <c r="H279" s="189">
        <f t="shared" si="57"/>
        <v>-13892.728801338804</v>
      </c>
      <c r="I279" s="189">
        <f t="shared" si="58"/>
        <v>0</v>
      </c>
      <c r="J279" s="88">
        <f t="shared" si="59"/>
        <v>0</v>
      </c>
      <c r="K279" s="189">
        <f t="shared" si="64"/>
        <v>-103.22980023684718</v>
      </c>
      <c r="L279" s="88">
        <f t="shared" si="60"/>
        <v>-560.74427488655385</v>
      </c>
      <c r="M279" s="89">
        <f t="shared" si="65"/>
        <v>-14453.473076225358</v>
      </c>
      <c r="N279" s="89">
        <f t="shared" si="66"/>
        <v>73922.52692377464</v>
      </c>
      <c r="O279" s="89">
        <f t="shared" si="67"/>
        <v>13608.712614833328</v>
      </c>
      <c r="P279" s="90">
        <f t="shared" si="61"/>
        <v>1.1206679005401659</v>
      </c>
      <c r="Q279" s="227">
        <f>SUMIFS([1]april25!$Q$7:$Q$363,[1]april25!$B$7:$B$363,B279)</f>
        <v>-10134.219866809373</v>
      </c>
      <c r="R279" s="93">
        <f t="shared" si="68"/>
        <v>7.1250212126354573E-2</v>
      </c>
      <c r="S279" s="93">
        <f t="shared" si="68"/>
        <v>5.9220340451150634E-2</v>
      </c>
      <c r="T279" s="92">
        <v>5432</v>
      </c>
      <c r="U279" s="1">
        <f>SUMIFS([1]april25!$U$7:$U$363,[1]april25!$B$7:$B$363,B279)</f>
        <v>82498</v>
      </c>
      <c r="V279" s="1">
        <f>SUMIFS([1]april25!$V$7:$V$363,[1]april25!$B$7:$B$363,B279)</f>
        <v>15359.895736361943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308</v>
      </c>
      <c r="D280" s="1">
        <v>32513</v>
      </c>
      <c r="E280" s="86">
        <f t="shared" si="62"/>
        <v>11096.587030716722</v>
      </c>
      <c r="F280" s="87">
        <f t="shared" si="56"/>
        <v>0.9137961277336335</v>
      </c>
      <c r="G280" s="189">
        <f t="shared" si="63"/>
        <v>649.64313938368605</v>
      </c>
      <c r="H280" s="189">
        <f t="shared" si="57"/>
        <v>1903.4543983942001</v>
      </c>
      <c r="I280" s="189">
        <f t="shared" si="58"/>
        <v>0</v>
      </c>
      <c r="J280" s="88">
        <f t="shared" si="59"/>
        <v>0</v>
      </c>
      <c r="K280" s="189">
        <f t="shared" si="64"/>
        <v>-103.22980023684718</v>
      </c>
      <c r="L280" s="88">
        <f t="shared" si="60"/>
        <v>-302.46331469396222</v>
      </c>
      <c r="M280" s="89">
        <f t="shared" si="65"/>
        <v>1600.9910837002378</v>
      </c>
      <c r="N280" s="89">
        <f t="shared" si="66"/>
        <v>34113.991083700239</v>
      </c>
      <c r="O280" s="89">
        <f t="shared" si="67"/>
        <v>11643.000369863563</v>
      </c>
      <c r="P280" s="90">
        <f t="shared" si="61"/>
        <v>0.9587928814266593</v>
      </c>
      <c r="Q280" s="227">
        <f>SUMIFS([1]april25!$Q$7:$Q$363,[1]april25!$B$7:$B$363,B280)</f>
        <v>161.36417346254166</v>
      </c>
      <c r="R280" s="93">
        <f t="shared" si="68"/>
        <v>7.6233035418735523E-2</v>
      </c>
      <c r="S280" s="93">
        <f t="shared" si="68"/>
        <v>9.6802677051311986E-2</v>
      </c>
      <c r="T280" s="92">
        <v>2930</v>
      </c>
      <c r="U280" s="1">
        <f>SUMIFS([1]april25!$U$7:$U$363,[1]april25!$B$7:$B$363,B280)</f>
        <v>30210</v>
      </c>
      <c r="V280" s="1">
        <f>SUMIFS([1]april25!$V$7:$V$363,[1]april25!$B$7:$B$363,B280)</f>
        <v>10117.213663764232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309</v>
      </c>
      <c r="D281" s="1">
        <v>31840</v>
      </c>
      <c r="E281" s="86">
        <f t="shared" si="62"/>
        <v>10889.192886456909</v>
      </c>
      <c r="F281" s="87">
        <f t="shared" si="56"/>
        <v>0.89671736600134189</v>
      </c>
      <c r="G281" s="189">
        <f t="shared" si="63"/>
        <v>778.22750882477033</v>
      </c>
      <c r="H281" s="189">
        <f t="shared" si="57"/>
        <v>2275.5372358036284</v>
      </c>
      <c r="I281" s="189">
        <f t="shared" si="58"/>
        <v>14.268031683367644</v>
      </c>
      <c r="J281" s="88">
        <f t="shared" si="59"/>
        <v>41.719724642166994</v>
      </c>
      <c r="K281" s="189">
        <f t="shared" si="64"/>
        <v>-88.961768553479544</v>
      </c>
      <c r="L281" s="88">
        <f t="shared" si="60"/>
        <v>-260.12421125037417</v>
      </c>
      <c r="M281" s="89">
        <f t="shared" si="65"/>
        <v>2015.4130245532542</v>
      </c>
      <c r="N281" s="89">
        <f t="shared" si="66"/>
        <v>33855.413024553258</v>
      </c>
      <c r="O281" s="89">
        <f t="shared" si="67"/>
        <v>11578.458626728199</v>
      </c>
      <c r="P281" s="90">
        <f t="shared" si="61"/>
        <v>0.95347791432992812</v>
      </c>
      <c r="Q281" s="227">
        <f>SUMIFS([1]april25!$Q$7:$Q$363,[1]april25!$B$7:$B$363,B281)</f>
        <v>420.19367013163878</v>
      </c>
      <c r="R281" s="93">
        <f t="shared" si="68"/>
        <v>6.6059530585596146E-2</v>
      </c>
      <c r="S281" s="93">
        <f t="shared" si="68"/>
        <v>4.6007111234635842E-2</v>
      </c>
      <c r="T281" s="92">
        <v>2924</v>
      </c>
      <c r="U281" s="1">
        <f>SUMIFS([1]april25!$U$7:$U$363,[1]april25!$B$7:$B$363,B281)</f>
        <v>29867</v>
      </c>
      <c r="V281" s="1">
        <f>SUMIFS([1]april25!$V$7:$V$363,[1]april25!$B$7:$B$363,B281)</f>
        <v>10410.247472987105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310</v>
      </c>
      <c r="D282" s="1">
        <v>265263</v>
      </c>
      <c r="E282" s="86">
        <f t="shared" si="62"/>
        <v>11705.18930368017</v>
      </c>
      <c r="F282" s="87">
        <f t="shared" si="56"/>
        <v>0.96391409633284575</v>
      </c>
      <c r="G282" s="189">
        <f t="shared" si="63"/>
        <v>272.30973014634839</v>
      </c>
      <c r="H282" s="189">
        <f t="shared" si="57"/>
        <v>6171.0831045765462</v>
      </c>
      <c r="I282" s="189">
        <f t="shared" si="58"/>
        <v>0</v>
      </c>
      <c r="J282" s="88">
        <f t="shared" si="59"/>
        <v>0</v>
      </c>
      <c r="K282" s="189">
        <f t="shared" si="64"/>
        <v>-103.22980023684718</v>
      </c>
      <c r="L282" s="88">
        <f t="shared" si="60"/>
        <v>-2339.3937329674309</v>
      </c>
      <c r="M282" s="89">
        <f t="shared" si="65"/>
        <v>3831.6893716091154</v>
      </c>
      <c r="N282" s="89">
        <f t="shared" si="66"/>
        <v>269094.68937160913</v>
      </c>
      <c r="O282" s="89">
        <f t="shared" si="67"/>
        <v>11874.269233589672</v>
      </c>
      <c r="P282" s="90">
        <f t="shared" si="61"/>
        <v>0.97783770949435989</v>
      </c>
      <c r="Q282" s="227">
        <f>SUMIFS([1]april25!$Q$7:$Q$363,[1]april25!$B$7:$B$363,B282)</f>
        <v>464.83088703345766</v>
      </c>
      <c r="R282" s="93">
        <f t="shared" si="68"/>
        <v>0.10204361427663367</v>
      </c>
      <c r="S282" s="93">
        <f t="shared" si="68"/>
        <v>9.1734142640121294E-2</v>
      </c>
      <c r="T282" s="92">
        <v>22662</v>
      </c>
      <c r="U282" s="1">
        <f>SUMIFS([1]april25!$U$7:$U$363,[1]april25!$B$7:$B$363,B282)</f>
        <v>240701</v>
      </c>
      <c r="V282" s="1">
        <f>SUMIFS([1]april25!$V$7:$V$363,[1]april25!$B$7:$B$363,B282)</f>
        <v>10721.648106904231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311</v>
      </c>
      <c r="D283" s="1">
        <v>50965</v>
      </c>
      <c r="E283" s="86">
        <f t="shared" si="62"/>
        <v>15163.641773281761</v>
      </c>
      <c r="F283" s="87">
        <f t="shared" si="56"/>
        <v>1.2487152217531752</v>
      </c>
      <c r="G283" s="189">
        <f t="shared" si="63"/>
        <v>-1871.9308010066377</v>
      </c>
      <c r="H283" s="189">
        <f t="shared" si="57"/>
        <v>-6291.5594221833098</v>
      </c>
      <c r="I283" s="189">
        <f t="shared" si="58"/>
        <v>0</v>
      </c>
      <c r="J283" s="88">
        <f t="shared" si="59"/>
        <v>0</v>
      </c>
      <c r="K283" s="189">
        <f t="shared" si="64"/>
        <v>-103.22980023684718</v>
      </c>
      <c r="L283" s="88">
        <f t="shared" si="60"/>
        <v>-346.95535859604337</v>
      </c>
      <c r="M283" s="89">
        <f t="shared" si="65"/>
        <v>-6638.5147807793528</v>
      </c>
      <c r="N283" s="89">
        <f t="shared" si="66"/>
        <v>44326.485219220645</v>
      </c>
      <c r="O283" s="89">
        <f t="shared" si="67"/>
        <v>13188.481172038277</v>
      </c>
      <c r="P283" s="90">
        <f t="shared" si="61"/>
        <v>1.0860621371540851</v>
      </c>
      <c r="Q283" s="227">
        <f>SUMIFS([1]april25!$Q$7:$Q$363,[1]april25!$B$7:$B$363,B283)</f>
        <v>-4174.9424617721497</v>
      </c>
      <c r="R283" s="93">
        <f t="shared" si="68"/>
        <v>5.2148062511612546E-2</v>
      </c>
      <c r="S283" s="93">
        <f t="shared" si="68"/>
        <v>6.1852492722222478E-2</v>
      </c>
      <c r="T283" s="92">
        <v>3361</v>
      </c>
      <c r="U283" s="1">
        <f>SUMIFS([1]april25!$U$7:$U$363,[1]april25!$B$7:$B$363,B283)</f>
        <v>48439</v>
      </c>
      <c r="V283" s="1">
        <f>SUMIFS([1]april25!$V$7:$V$363,[1]april25!$B$7:$B$363,B283)</f>
        <v>14280.365566037735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312</v>
      </c>
      <c r="D284" s="1">
        <v>102600</v>
      </c>
      <c r="E284" s="86">
        <f t="shared" si="62"/>
        <v>10626.618332470223</v>
      </c>
      <c r="F284" s="87">
        <f t="shared" si="56"/>
        <v>0.87509453638623258</v>
      </c>
      <c r="G284" s="189">
        <f t="shared" si="63"/>
        <v>941.0237322965155</v>
      </c>
      <c r="H284" s="189">
        <f t="shared" si="57"/>
        <v>9085.584135322857</v>
      </c>
      <c r="I284" s="189">
        <f t="shared" si="58"/>
        <v>106.16912557870764</v>
      </c>
      <c r="J284" s="88">
        <f t="shared" si="59"/>
        <v>1025.0629074624223</v>
      </c>
      <c r="K284" s="189">
        <f t="shared" si="64"/>
        <v>2.939325341860453</v>
      </c>
      <c r="L284" s="88">
        <f t="shared" si="60"/>
        <v>28.379186175662674</v>
      </c>
      <c r="M284" s="89">
        <f t="shared" si="65"/>
        <v>9113.9633214985206</v>
      </c>
      <c r="N284" s="89">
        <f t="shared" si="66"/>
        <v>111713.96332149852</v>
      </c>
      <c r="O284" s="89">
        <f t="shared" si="67"/>
        <v>11570.581390108598</v>
      </c>
      <c r="P284" s="90">
        <f t="shared" si="61"/>
        <v>0.95282922944147486</v>
      </c>
      <c r="Q284" s="227">
        <f>SUMIFS([1]april25!$Q$7:$Q$363,[1]april25!$B$7:$B$363,B284)</f>
        <v>1532.6669852232371</v>
      </c>
      <c r="R284" s="93">
        <f t="shared" si="68"/>
        <v>9.7666655968161251E-2</v>
      </c>
      <c r="S284" s="93">
        <f t="shared" si="68"/>
        <v>9.2550653946559244E-2</v>
      </c>
      <c r="T284" s="92">
        <v>9655</v>
      </c>
      <c r="U284" s="1">
        <f>SUMIFS([1]april25!$U$7:$U$363,[1]april25!$B$7:$B$363,B284)</f>
        <v>93471</v>
      </c>
      <c r="V284" s="1">
        <f>SUMIFS([1]april25!$V$7:$V$363,[1]april25!$B$7:$B$363,B284)</f>
        <v>9726.4308012486999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313</v>
      </c>
      <c r="D285" s="1">
        <v>61146</v>
      </c>
      <c r="E285" s="86">
        <f t="shared" si="62"/>
        <v>10300.876010781671</v>
      </c>
      <c r="F285" s="87">
        <f t="shared" si="56"/>
        <v>0.84826988558378336</v>
      </c>
      <c r="G285" s="189">
        <f t="shared" si="63"/>
        <v>1142.9839717434181</v>
      </c>
      <c r="H285" s="189">
        <f t="shared" si="57"/>
        <v>6784.7528562689304</v>
      </c>
      <c r="I285" s="189">
        <f t="shared" si="58"/>
        <v>220.17893816970107</v>
      </c>
      <c r="J285" s="88">
        <f t="shared" si="59"/>
        <v>1306.9821769753455</v>
      </c>
      <c r="K285" s="189">
        <f t="shared" si="64"/>
        <v>116.94913793285389</v>
      </c>
      <c r="L285" s="88">
        <f t="shared" si="60"/>
        <v>694.21008276942075</v>
      </c>
      <c r="M285" s="89">
        <f t="shared" si="65"/>
        <v>7478.9629390383507</v>
      </c>
      <c r="N285" s="89">
        <f t="shared" si="66"/>
        <v>68624.962939038349</v>
      </c>
      <c r="O285" s="89">
        <f t="shared" si="67"/>
        <v>11560.809120457943</v>
      </c>
      <c r="P285" s="90">
        <f t="shared" si="61"/>
        <v>0.95202448991740141</v>
      </c>
      <c r="Q285" s="227">
        <f>SUMIFS([1]april25!$Q$7:$Q$363,[1]april25!$B$7:$B$363,B285)</f>
        <v>589.09350018490295</v>
      </c>
      <c r="R285" s="93">
        <f t="shared" si="68"/>
        <v>7.6798450294972259E-2</v>
      </c>
      <c r="S285" s="93">
        <f t="shared" si="68"/>
        <v>7.498443673315465E-2</v>
      </c>
      <c r="T285" s="92">
        <v>5936</v>
      </c>
      <c r="U285" s="1">
        <f>SUMIFS([1]april25!$U$7:$U$363,[1]april25!$B$7:$B$363,B285)</f>
        <v>56785</v>
      </c>
      <c r="V285" s="1">
        <f>SUMIFS([1]april25!$V$7:$V$363,[1]april25!$B$7:$B$363,B285)</f>
        <v>9582.3489706378659</v>
      </c>
      <c r="W285" s="196"/>
      <c r="X285" s="89">
        <v>0</v>
      </c>
      <c r="Y285" s="89">
        <f t="shared" si="69"/>
        <v>0</v>
      </c>
    </row>
    <row r="286" spans="2:28" ht="27.95" customHeight="1">
      <c r="B286" s="200">
        <v>4651</v>
      </c>
      <c r="C286" t="s">
        <v>314</v>
      </c>
      <c r="D286" s="1">
        <v>75022</v>
      </c>
      <c r="E286" s="86">
        <f t="shared" si="62"/>
        <v>10261.523731363699</v>
      </c>
      <c r="F286" s="87">
        <f t="shared" si="56"/>
        <v>0.84502925308569243</v>
      </c>
      <c r="G286" s="189">
        <f t="shared" si="63"/>
        <v>1167.3823849825606</v>
      </c>
      <c r="H286" s="189">
        <f t="shared" si="57"/>
        <v>8534.7326166074999</v>
      </c>
      <c r="I286" s="189">
        <f t="shared" si="58"/>
        <v>233.95223596599115</v>
      </c>
      <c r="J286" s="88">
        <f t="shared" si="59"/>
        <v>1710.4247971473612</v>
      </c>
      <c r="K286" s="189">
        <f t="shared" si="64"/>
        <v>130.72243572914397</v>
      </c>
      <c r="L286" s="88">
        <f t="shared" si="60"/>
        <v>955.71172761577157</v>
      </c>
      <c r="M286" s="89">
        <f t="shared" si="65"/>
        <v>9490.4443442232714</v>
      </c>
      <c r="N286" s="89">
        <f t="shared" si="66"/>
        <v>84512.444344223273</v>
      </c>
      <c r="O286" s="89">
        <f t="shared" si="67"/>
        <v>11559.628552075405</v>
      </c>
      <c r="P286" s="90">
        <f t="shared" si="61"/>
        <v>0.95192727094245877</v>
      </c>
      <c r="Q286" s="227">
        <f>SUMIFS([1]april25!$Q$7:$Q$363,[1]april25!$B$7:$B$363,B286)</f>
        <v>443.88685644403631</v>
      </c>
      <c r="R286" s="93">
        <f t="shared" si="68"/>
        <v>8.4211286942698166E-2</v>
      </c>
      <c r="S286" s="93">
        <f t="shared" si="68"/>
        <v>7.8279341726215021E-2</v>
      </c>
      <c r="T286" s="92">
        <v>7311</v>
      </c>
      <c r="U286" s="1">
        <f>SUMIFS([1]april25!$U$7:$U$363,[1]april25!$B$7:$B$363,B286)</f>
        <v>69195</v>
      </c>
      <c r="V286" s="1">
        <f>SUMIFS([1]april25!$V$7:$V$363,[1]april25!$B$7:$B$363,B286)</f>
        <v>9516.5726860129289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315</v>
      </c>
      <c r="D287" s="1">
        <v>2623864</v>
      </c>
      <c r="E287" s="86">
        <f t="shared" si="62"/>
        <v>12118.456664111067</v>
      </c>
      <c r="F287" s="87">
        <f t="shared" si="56"/>
        <v>0.99794637244036355</v>
      </c>
      <c r="G287" s="189">
        <f t="shared" si="63"/>
        <v>16.083966679192525</v>
      </c>
      <c r="H287" s="189">
        <f t="shared" si="57"/>
        <v>3482.4682974454072</v>
      </c>
      <c r="I287" s="189">
        <f t="shared" si="58"/>
        <v>0</v>
      </c>
      <c r="J287" s="88">
        <f t="shared" si="59"/>
        <v>0</v>
      </c>
      <c r="K287" s="189">
        <f t="shared" si="64"/>
        <v>-103.22980023684718</v>
      </c>
      <c r="L287" s="88">
        <f t="shared" si="60"/>
        <v>-22351.10988768168</v>
      </c>
      <c r="M287" s="89">
        <f t="shared" si="65"/>
        <v>-18868.641590236271</v>
      </c>
      <c r="N287" s="89">
        <f t="shared" si="66"/>
        <v>2604995.3584097638</v>
      </c>
      <c r="O287" s="89">
        <f t="shared" si="67"/>
        <v>12031.310830553412</v>
      </c>
      <c r="P287" s="90">
        <f t="shared" si="61"/>
        <v>0.99076997441521664</v>
      </c>
      <c r="Q287" s="227">
        <f>SUMIFS([1]april25!$Q$7:$Q$363,[1]april25!$B$7:$B$363,B287)</f>
        <v>9459.8569657891239</v>
      </c>
      <c r="R287" s="93">
        <f t="shared" si="68"/>
        <v>6.3659079595334581E-2</v>
      </c>
      <c r="S287" s="93">
        <f t="shared" si="68"/>
        <v>5.4064837165376425E-2</v>
      </c>
      <c r="T287" s="92">
        <v>216518</v>
      </c>
      <c r="U287" s="1">
        <f>SUMIFS([1]april25!$U$7:$U$363,[1]april25!$B$7:$B$363,B287)</f>
        <v>2466828</v>
      </c>
      <c r="V287" s="1">
        <f>SUMIFS([1]april25!$V$7:$V$363,[1]april25!$B$7:$B$363,B287)</f>
        <v>11496.879733414116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316</v>
      </c>
      <c r="D288" s="1">
        <v>230086</v>
      </c>
      <c r="E288" s="86">
        <f t="shared" si="62"/>
        <v>9561.4195478723395</v>
      </c>
      <c r="F288" s="87">
        <f t="shared" si="56"/>
        <v>0.78737616659039367</v>
      </c>
      <c r="G288" s="189">
        <f t="shared" si="63"/>
        <v>1601.4469787472035</v>
      </c>
      <c r="H288" s="189">
        <f t="shared" si="57"/>
        <v>38537.220096572702</v>
      </c>
      <c r="I288" s="189">
        <f t="shared" si="58"/>
        <v>478.98870018796691</v>
      </c>
      <c r="J288" s="88">
        <f t="shared" si="59"/>
        <v>11526.384081323236</v>
      </c>
      <c r="K288" s="189">
        <f t="shared" si="64"/>
        <v>375.7588999511197</v>
      </c>
      <c r="L288" s="88">
        <f t="shared" si="60"/>
        <v>9042.2621684237438</v>
      </c>
      <c r="M288" s="89">
        <f t="shared" si="65"/>
        <v>47579.482264996448</v>
      </c>
      <c r="N288" s="89">
        <f t="shared" si="66"/>
        <v>277665.48226499645</v>
      </c>
      <c r="O288" s="89">
        <f t="shared" si="67"/>
        <v>11538.625426570663</v>
      </c>
      <c r="P288" s="90">
        <f t="shared" si="61"/>
        <v>0.95019767834759972</v>
      </c>
      <c r="Q288" s="227">
        <f>SUMIFS([1]april25!$Q$7:$Q$363,[1]april25!$B$7:$B$363,B288)</f>
        <v>1233.5879091053939</v>
      </c>
      <c r="R288" s="93">
        <f t="shared" si="68"/>
        <v>0.11995054589350818</v>
      </c>
      <c r="S288" s="93">
        <f t="shared" si="68"/>
        <v>0.11846124995482002</v>
      </c>
      <c r="T288" s="92">
        <v>24064</v>
      </c>
      <c r="U288" s="1">
        <f>SUMIFS([1]april25!$U$7:$U$363,[1]april25!$B$7:$B$363,B288)</f>
        <v>205443</v>
      </c>
      <c r="V288" s="1">
        <f>SUMIFS([1]april25!$V$7:$V$363,[1]april25!$B$7:$B$363,B288)</f>
        <v>8548.7266977363506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317</v>
      </c>
      <c r="D289" s="1">
        <v>155235</v>
      </c>
      <c r="E289" s="86">
        <f t="shared" si="62"/>
        <v>10243.830011878052</v>
      </c>
      <c r="F289" s="87">
        <f t="shared" si="56"/>
        <v>0.84357218774601339</v>
      </c>
      <c r="G289" s="189">
        <f t="shared" si="63"/>
        <v>1178.352491063662</v>
      </c>
      <c r="H289" s="189">
        <f t="shared" si="57"/>
        <v>17856.753649578735</v>
      </c>
      <c r="I289" s="189">
        <f t="shared" si="58"/>
        <v>240.1450377859677</v>
      </c>
      <c r="J289" s="88">
        <f t="shared" si="59"/>
        <v>3639.1579026085542</v>
      </c>
      <c r="K289" s="189">
        <f t="shared" si="64"/>
        <v>136.91523754912052</v>
      </c>
      <c r="L289" s="88">
        <f t="shared" si="60"/>
        <v>2074.8135098193725</v>
      </c>
      <c r="M289" s="89">
        <f t="shared" si="65"/>
        <v>19931.56715939811</v>
      </c>
      <c r="N289" s="89">
        <f t="shared" si="66"/>
        <v>175166.56715939811</v>
      </c>
      <c r="O289" s="89">
        <f t="shared" si="67"/>
        <v>11559.097740490834</v>
      </c>
      <c r="P289" s="90">
        <f t="shared" si="61"/>
        <v>0.95188355898226829</v>
      </c>
      <c r="Q289" s="227">
        <f>SUMIFS([1]april25!$Q$7:$Q$363,[1]april25!$B$7:$B$363,B289)</f>
        <v>2082.5709605461598</v>
      </c>
      <c r="R289" s="90">
        <f t="shared" si="68"/>
        <v>0.1275385688137366</v>
      </c>
      <c r="S289" s="90">
        <f t="shared" si="68"/>
        <v>0.12225578945608993</v>
      </c>
      <c r="T289" s="92">
        <v>15154</v>
      </c>
      <c r="U289" s="1">
        <f>SUMIFS([1]april25!$U$7:$U$363,[1]april25!$B$7:$B$363,B289)</f>
        <v>137676</v>
      </c>
      <c r="V289" s="1">
        <f>SUMIFS([1]april25!$V$7:$V$363,[1]april25!$B$7:$B$363,B289)</f>
        <v>9127.8923291122464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318</v>
      </c>
      <c r="D290" s="1">
        <v>166649</v>
      </c>
      <c r="E290" s="86">
        <f t="shared" si="62"/>
        <v>29469.319186560566</v>
      </c>
      <c r="F290" s="87">
        <f t="shared" si="56"/>
        <v>2.4267776826408749</v>
      </c>
      <c r="G290" s="189">
        <f t="shared" si="63"/>
        <v>-10741.450797239495</v>
      </c>
      <c r="H290" s="189">
        <f t="shared" si="57"/>
        <v>-60742.904258389346</v>
      </c>
      <c r="I290" s="189">
        <f t="shared" si="58"/>
        <v>0</v>
      </c>
      <c r="J290" s="88">
        <f t="shared" si="59"/>
        <v>0</v>
      </c>
      <c r="K290" s="189">
        <f t="shared" si="64"/>
        <v>-103.22980023684718</v>
      </c>
      <c r="L290" s="88">
        <f t="shared" si="60"/>
        <v>-583.76452033937085</v>
      </c>
      <c r="M290" s="89">
        <f t="shared" si="65"/>
        <v>-61326.668778728716</v>
      </c>
      <c r="N290" s="89">
        <f t="shared" si="66"/>
        <v>105322.33122127128</v>
      </c>
      <c r="O290" s="89">
        <f t="shared" si="67"/>
        <v>18624.638589084221</v>
      </c>
      <c r="P290" s="90">
        <f t="shared" si="61"/>
        <v>1.5337258722914109</v>
      </c>
      <c r="Q290" s="227">
        <f>SUMIFS([1]april25!$Q$7:$Q$363,[1]april25!$B$7:$B$363,B290)</f>
        <v>-2999.4103068495897</v>
      </c>
      <c r="R290" s="90">
        <f t="shared" si="68"/>
        <v>1.0975066393122805</v>
      </c>
      <c r="S290" s="90">
        <f t="shared" si="68"/>
        <v>1.0225824410556792</v>
      </c>
      <c r="T290" s="92">
        <v>5655</v>
      </c>
      <c r="U290" s="1">
        <f>SUMIFS([1]april25!$U$7:$U$363,[1]april25!$B$7:$B$363,B290)</f>
        <v>79451</v>
      </c>
      <c r="V290" s="1">
        <f>SUMIFS([1]april25!$V$7:$V$363,[1]april25!$B$7:$B$363,B290)</f>
        <v>14570.144874381074</v>
      </c>
      <c r="W290" s="196"/>
      <c r="X290" s="89">
        <v>0</v>
      </c>
      <c r="Y290" s="89">
        <f t="shared" si="69"/>
        <v>0</v>
      </c>
    </row>
    <row r="291" spans="2:25">
      <c r="B291" s="200">
        <v>5020</v>
      </c>
      <c r="C291" t="s">
        <v>319</v>
      </c>
      <c r="D291" s="1">
        <v>10341</v>
      </c>
      <c r="E291" s="86">
        <f t="shared" si="62"/>
        <v>11606.060606060606</v>
      </c>
      <c r="F291" s="87">
        <f t="shared" si="56"/>
        <v>0.95575091789056521</v>
      </c>
      <c r="G291" s="189">
        <f t="shared" si="63"/>
        <v>333.76952267047824</v>
      </c>
      <c r="H291" s="189">
        <f t="shared" si="57"/>
        <v>297.38864469939608</v>
      </c>
      <c r="I291" s="189">
        <f t="shared" si="58"/>
        <v>0</v>
      </c>
      <c r="J291" s="88">
        <f t="shared" si="59"/>
        <v>0</v>
      </c>
      <c r="K291" s="189">
        <f t="shared" si="64"/>
        <v>-103.22980023684718</v>
      </c>
      <c r="L291" s="88">
        <f t="shared" si="60"/>
        <v>-91.977752011030844</v>
      </c>
      <c r="M291" s="89">
        <f t="shared" si="65"/>
        <v>205.41089268836524</v>
      </c>
      <c r="N291" s="89">
        <f t="shared" si="66"/>
        <v>10546.410892688365</v>
      </c>
      <c r="O291" s="89">
        <f t="shared" si="67"/>
        <v>11836.600328494236</v>
      </c>
      <c r="P291" s="90">
        <f t="shared" si="61"/>
        <v>0.9747357016862932</v>
      </c>
      <c r="Q291" s="227">
        <f>SUMIFS([1]april25!$Q$7:$Q$363,[1]april25!$B$7:$B$363,B291)</f>
        <v>-35.510143837841213</v>
      </c>
      <c r="R291" s="90">
        <f t="shared" si="68"/>
        <v>0.26325433667236747</v>
      </c>
      <c r="S291" s="90">
        <f t="shared" si="68"/>
        <v>0.27317889375060161</v>
      </c>
      <c r="T291" s="92">
        <v>891</v>
      </c>
      <c r="U291" s="1">
        <f>SUMIFS([1]april25!$U$7:$U$363,[1]april25!$B$7:$B$363,B291)</f>
        <v>8186</v>
      </c>
      <c r="V291" s="1">
        <f>SUMIFS([1]april25!$V$7:$V$363,[1]april25!$B$7:$B$363,B291)</f>
        <v>9115.8129175946542</v>
      </c>
      <c r="W291" s="196"/>
      <c r="X291" s="89">
        <v>0</v>
      </c>
      <c r="Y291" s="89">
        <f t="shared" si="69"/>
        <v>0</v>
      </c>
    </row>
    <row r="292" spans="2:25">
      <c r="B292" s="200">
        <v>5021</v>
      </c>
      <c r="C292" t="s">
        <v>320</v>
      </c>
      <c r="D292" s="1">
        <v>74414</v>
      </c>
      <c r="E292" s="86">
        <f t="shared" si="62"/>
        <v>10045.086393088553</v>
      </c>
      <c r="F292" s="87">
        <f t="shared" si="56"/>
        <v>0.82720579069447941</v>
      </c>
      <c r="G292" s="189">
        <f t="shared" si="63"/>
        <v>1301.5735347131508</v>
      </c>
      <c r="H292" s="189">
        <f t="shared" si="57"/>
        <v>9642.0567451550214</v>
      </c>
      <c r="I292" s="189">
        <f t="shared" si="58"/>
        <v>309.70530436229205</v>
      </c>
      <c r="J292" s="88">
        <f t="shared" si="59"/>
        <v>2294.2968947158597</v>
      </c>
      <c r="K292" s="189">
        <f t="shared" si="64"/>
        <v>206.47550412544487</v>
      </c>
      <c r="L292" s="88">
        <f t="shared" si="60"/>
        <v>1529.5705345612955</v>
      </c>
      <c r="M292" s="89">
        <f t="shared" si="65"/>
        <v>11171.627279716316</v>
      </c>
      <c r="N292" s="89">
        <f t="shared" si="66"/>
        <v>85585.627279716311</v>
      </c>
      <c r="O292" s="89">
        <f t="shared" si="67"/>
        <v>11553.135431927147</v>
      </c>
      <c r="P292" s="90">
        <f t="shared" si="61"/>
        <v>0.95139256707072206</v>
      </c>
      <c r="Q292" s="227">
        <f>SUMIFS([1]april25!$Q$7:$Q$363,[1]april25!$B$7:$B$363,B292)</f>
        <v>-413.64652133258824</v>
      </c>
      <c r="R292" s="90">
        <f t="shared" si="68"/>
        <v>7.8792096145203619E-2</v>
      </c>
      <c r="S292" s="90">
        <f t="shared" si="68"/>
        <v>7.602521576902134E-2</v>
      </c>
      <c r="T292" s="92">
        <v>7408</v>
      </c>
      <c r="U292" s="1">
        <f>SUMIFS([1]april25!$U$7:$U$363,[1]april25!$B$7:$B$363,B292)</f>
        <v>68979</v>
      </c>
      <c r="V292" s="1">
        <f>SUMIFS([1]april25!$V$7:$V$363,[1]april25!$B$7:$B$363,B292)</f>
        <v>9335.3633779943157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321</v>
      </c>
      <c r="D293" s="1">
        <v>28688</v>
      </c>
      <c r="E293" s="86">
        <f t="shared" si="62"/>
        <v>11415.837644249901</v>
      </c>
      <c r="F293" s="87">
        <f t="shared" si="56"/>
        <v>0.94008619094096568</v>
      </c>
      <c r="G293" s="189">
        <f t="shared" si="63"/>
        <v>451.70775899311525</v>
      </c>
      <c r="H293" s="189">
        <f t="shared" si="57"/>
        <v>1135.1415983496986</v>
      </c>
      <c r="I293" s="189">
        <f t="shared" si="58"/>
        <v>0</v>
      </c>
      <c r="J293" s="88">
        <f t="shared" si="59"/>
        <v>0</v>
      </c>
      <c r="K293" s="189">
        <f t="shared" si="64"/>
        <v>-103.22980023684718</v>
      </c>
      <c r="L293" s="88">
        <f t="shared" si="60"/>
        <v>-259.41648799519697</v>
      </c>
      <c r="M293" s="89">
        <f t="shared" si="65"/>
        <v>875.72511035450157</v>
      </c>
      <c r="N293" s="89">
        <f t="shared" si="66"/>
        <v>29563.725110354502</v>
      </c>
      <c r="O293" s="89">
        <f t="shared" si="67"/>
        <v>11764.315603006169</v>
      </c>
      <c r="P293" s="90">
        <f t="shared" si="61"/>
        <v>0.96878310544544544</v>
      </c>
      <c r="Q293" s="227">
        <f>SUMIFS([1]april25!$Q$7:$Q$363,[1]april25!$B$7:$B$363,B293)</f>
        <v>-2964.8481001932641</v>
      </c>
      <c r="R293" s="90">
        <f t="shared" si="68"/>
        <v>0.11700346532725928</v>
      </c>
      <c r="S293" s="90">
        <f t="shared" si="68"/>
        <v>0.10411325422718344</v>
      </c>
      <c r="T293" s="92">
        <v>2513</v>
      </c>
      <c r="U293" s="1">
        <f>SUMIFS([1]april25!$U$7:$U$363,[1]april25!$B$7:$B$363,B293)</f>
        <v>25683</v>
      </c>
      <c r="V293" s="1">
        <f>SUMIFS([1]april25!$V$7:$V$363,[1]april25!$B$7:$B$363,B293)</f>
        <v>10339.371980676329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322</v>
      </c>
      <c r="D294" s="1">
        <v>58929</v>
      </c>
      <c r="E294" s="86">
        <f t="shared" si="62"/>
        <v>10372.997711670481</v>
      </c>
      <c r="F294" s="87">
        <f t="shared" si="56"/>
        <v>0.85420905686368465</v>
      </c>
      <c r="G294" s="189">
        <f t="shared" si="63"/>
        <v>1098.2685171923556</v>
      </c>
      <c r="H294" s="189">
        <f t="shared" si="57"/>
        <v>6239.2634461697726</v>
      </c>
      <c r="I294" s="189">
        <f t="shared" si="58"/>
        <v>194.93634285861734</v>
      </c>
      <c r="J294" s="88">
        <f t="shared" si="59"/>
        <v>1107.4333637798052</v>
      </c>
      <c r="K294" s="189">
        <f t="shared" si="64"/>
        <v>91.706542621770154</v>
      </c>
      <c r="L294" s="88">
        <f t="shared" si="60"/>
        <v>520.98486863427627</v>
      </c>
      <c r="M294" s="89">
        <f t="shared" si="65"/>
        <v>6760.2483148040492</v>
      </c>
      <c r="N294" s="89">
        <f t="shared" si="66"/>
        <v>65689.248314804048</v>
      </c>
      <c r="O294" s="89">
        <f t="shared" si="67"/>
        <v>11562.972771484607</v>
      </c>
      <c r="P294" s="90">
        <f t="shared" si="61"/>
        <v>0.95220266505579843</v>
      </c>
      <c r="Q294" s="227">
        <f>SUMIFS([1]april25!$Q$7:$Q$363,[1]april25!$B$7:$B$363,B294)</f>
        <v>651.08382320592773</v>
      </c>
      <c r="R294" s="90">
        <f t="shared" si="68"/>
        <v>7.0346556233653004E-2</v>
      </c>
      <c r="S294" s="90">
        <f t="shared" si="68"/>
        <v>7.1100188732321337E-2</v>
      </c>
      <c r="T294" s="92">
        <v>5681</v>
      </c>
      <c r="U294" s="1">
        <f>SUMIFS([1]april25!$U$7:$U$363,[1]april25!$B$7:$B$363,B294)</f>
        <v>55056</v>
      </c>
      <c r="V294" s="1">
        <f>SUMIFS([1]april25!$V$7:$V$363,[1]april25!$B$7:$B$363,B294)</f>
        <v>9684.4327176781007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323</v>
      </c>
      <c r="D295" s="1">
        <v>18669</v>
      </c>
      <c r="E295" s="86">
        <f t="shared" si="62"/>
        <v>9115.72265625</v>
      </c>
      <c r="F295" s="87">
        <f t="shared" si="56"/>
        <v>0.750673341426222</v>
      </c>
      <c r="G295" s="189">
        <f t="shared" si="63"/>
        <v>1877.7790515530539</v>
      </c>
      <c r="H295" s="189">
        <f t="shared" si="57"/>
        <v>3845.6914975806544</v>
      </c>
      <c r="I295" s="189">
        <f t="shared" si="58"/>
        <v>634.98261225578574</v>
      </c>
      <c r="J295" s="88">
        <f t="shared" si="59"/>
        <v>1300.4443898998493</v>
      </c>
      <c r="K295" s="189">
        <f t="shared" si="64"/>
        <v>531.75281201893858</v>
      </c>
      <c r="L295" s="88">
        <f t="shared" si="60"/>
        <v>1089.0297590147861</v>
      </c>
      <c r="M295" s="89">
        <f t="shared" si="65"/>
        <v>4934.7212565954405</v>
      </c>
      <c r="N295" s="89">
        <f t="shared" si="66"/>
        <v>23603.72125659544</v>
      </c>
      <c r="O295" s="89">
        <f t="shared" si="67"/>
        <v>11525.254519821992</v>
      </c>
      <c r="P295" s="90">
        <f t="shared" si="61"/>
        <v>0.94909659359267451</v>
      </c>
      <c r="Q295" s="227">
        <f>SUMIFS([1]april25!$Q$7:$Q$363,[1]april25!$B$7:$B$363,B295)</f>
        <v>340.59301354088166</v>
      </c>
      <c r="R295" s="90">
        <f t="shared" si="68"/>
        <v>0.15748031496062992</v>
      </c>
      <c r="S295" s="90">
        <f t="shared" si="68"/>
        <v>0.15013302780511814</v>
      </c>
      <c r="T295" s="92">
        <v>2048</v>
      </c>
      <c r="U295" s="1">
        <f>SUMIFS([1]april25!$U$7:$U$363,[1]april25!$B$7:$B$363,B295)</f>
        <v>16129</v>
      </c>
      <c r="V295" s="1">
        <f>SUMIFS([1]april25!$V$7:$V$363,[1]april25!$B$7:$B$363,B295)</f>
        <v>7925.7985257985256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324</v>
      </c>
      <c r="D296" s="1">
        <v>57720</v>
      </c>
      <c r="E296" s="86">
        <f t="shared" si="62"/>
        <v>9399.1206643869082</v>
      </c>
      <c r="F296" s="87">
        <f t="shared" si="56"/>
        <v>0.77401096782667078</v>
      </c>
      <c r="G296" s="189">
        <f t="shared" si="63"/>
        <v>1702.0722865081709</v>
      </c>
      <c r="H296" s="189">
        <f t="shared" si="57"/>
        <v>10452.425911446677</v>
      </c>
      <c r="I296" s="189">
        <f t="shared" si="58"/>
        <v>535.79330940786792</v>
      </c>
      <c r="J296" s="88">
        <f t="shared" si="59"/>
        <v>3290.3067130737168</v>
      </c>
      <c r="K296" s="189">
        <f t="shared" si="64"/>
        <v>432.56350917102077</v>
      </c>
      <c r="L296" s="88">
        <f t="shared" si="60"/>
        <v>2656.3725098192385</v>
      </c>
      <c r="M296" s="89">
        <f t="shared" si="65"/>
        <v>13108.798421265916</v>
      </c>
      <c r="N296" s="89">
        <f t="shared" si="66"/>
        <v>70828.798421265921</v>
      </c>
      <c r="O296" s="89">
        <f t="shared" si="67"/>
        <v>11533.756460066099</v>
      </c>
      <c r="P296" s="90">
        <f t="shared" si="61"/>
        <v>0.94979672238468793</v>
      </c>
      <c r="Q296" s="227">
        <f>SUMIFS([1]april25!$Q$7:$Q$363,[1]april25!$B$7:$B$363,B296)</f>
        <v>697.90069148171278</v>
      </c>
      <c r="R296" s="90">
        <f t="shared" si="68"/>
        <v>0.15866388308977036</v>
      </c>
      <c r="S296" s="90">
        <f t="shared" si="68"/>
        <v>0.15847520634606585</v>
      </c>
      <c r="T296" s="92">
        <v>6141</v>
      </c>
      <c r="U296" s="1">
        <f>SUMIFS([1]april25!$U$7:$U$363,[1]april25!$B$7:$B$363,B296)</f>
        <v>49816</v>
      </c>
      <c r="V296" s="1">
        <f>SUMIFS([1]april25!$V$7:$V$363,[1]april25!$B$7:$B$363,B296)</f>
        <v>8113.3550488599349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325</v>
      </c>
      <c r="D297" s="1">
        <v>178540</v>
      </c>
      <c r="E297" s="86">
        <f t="shared" si="62"/>
        <v>10023.57960925219</v>
      </c>
      <c r="F297" s="87">
        <f t="shared" si="56"/>
        <v>0.82543472219068881</v>
      </c>
      <c r="G297" s="189">
        <f t="shared" si="63"/>
        <v>1314.9077406916958</v>
      </c>
      <c r="H297" s="189">
        <f t="shared" si="57"/>
        <v>23421.136677200484</v>
      </c>
      <c r="I297" s="189">
        <f t="shared" si="58"/>
        <v>317.23267870501911</v>
      </c>
      <c r="J297" s="88">
        <f t="shared" si="59"/>
        <v>5650.5484730938006</v>
      </c>
      <c r="K297" s="189">
        <f t="shared" si="64"/>
        <v>214.00287846817193</v>
      </c>
      <c r="L297" s="88">
        <f t="shared" si="60"/>
        <v>3811.8192712750783</v>
      </c>
      <c r="M297" s="89">
        <f t="shared" si="65"/>
        <v>27232.955948475563</v>
      </c>
      <c r="N297" s="89">
        <f t="shared" si="66"/>
        <v>205772.95594847557</v>
      </c>
      <c r="O297" s="89">
        <f t="shared" si="67"/>
        <v>11552.490228412058</v>
      </c>
      <c r="P297" s="90">
        <f t="shared" si="61"/>
        <v>0.95133943501560858</v>
      </c>
      <c r="Q297" s="227">
        <f>SUMIFS([1]april25!$Q$7:$Q$363,[1]april25!$B$7:$B$363,B297)</f>
        <v>1944.0082994092591</v>
      </c>
      <c r="R297" s="90">
        <f t="shared" si="68"/>
        <v>0.11806220919674112</v>
      </c>
      <c r="S297" s="90">
        <f t="shared" si="68"/>
        <v>0.10224412718924195</v>
      </c>
      <c r="T297" s="92">
        <v>17812</v>
      </c>
      <c r="U297" s="1">
        <f>SUMIFS([1]april25!$U$7:$U$363,[1]april25!$B$7:$B$363,B297)</f>
        <v>159687</v>
      </c>
      <c r="V297" s="1">
        <f>SUMIFS([1]april25!$V$7:$V$363,[1]april25!$B$7:$B$363,B297)</f>
        <v>9093.7927107061496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326</v>
      </c>
      <c r="D298" s="1">
        <v>85026</v>
      </c>
      <c r="E298" s="86">
        <f t="shared" si="62"/>
        <v>9978.4062903415088</v>
      </c>
      <c r="F298" s="87">
        <f t="shared" si="56"/>
        <v>0.82171473118956462</v>
      </c>
      <c r="G298" s="189">
        <f t="shared" si="63"/>
        <v>1342.9151984163186</v>
      </c>
      <c r="H298" s="189">
        <f t="shared" si="57"/>
        <v>11442.98040570545</v>
      </c>
      <c r="I298" s="189">
        <f t="shared" si="58"/>
        <v>333.04334032375772</v>
      </c>
      <c r="J298" s="88">
        <f t="shared" si="59"/>
        <v>2837.8623028987395</v>
      </c>
      <c r="K298" s="189">
        <f t="shared" si="64"/>
        <v>229.81354008691054</v>
      </c>
      <c r="L298" s="88">
        <f t="shared" si="60"/>
        <v>1958.2411750805645</v>
      </c>
      <c r="M298" s="89">
        <f t="shared" si="65"/>
        <v>13401.221580786014</v>
      </c>
      <c r="N298" s="89">
        <f t="shared" si="66"/>
        <v>98427.221580786019</v>
      </c>
      <c r="O298" s="89">
        <f t="shared" si="67"/>
        <v>11551.135028844739</v>
      </c>
      <c r="P298" s="90">
        <f t="shared" si="61"/>
        <v>0.95122783528557497</v>
      </c>
      <c r="Q298" s="227">
        <f>SUMIFS([1]april25!$Q$7:$Q$363,[1]april25!$B$7:$B$363,B298)</f>
        <v>1487.6710099520769</v>
      </c>
      <c r="R298" s="90">
        <f t="shared" si="68"/>
        <v>0.11372209996856335</v>
      </c>
      <c r="S298" s="90">
        <f t="shared" si="68"/>
        <v>0.10888608099205396</v>
      </c>
      <c r="T298" s="92">
        <v>8521</v>
      </c>
      <c r="U298" s="1">
        <f>SUMIFS([1]april25!$U$7:$U$363,[1]april25!$B$7:$B$363,B298)</f>
        <v>76344</v>
      </c>
      <c r="V298" s="1">
        <f>SUMIFS([1]april25!$V$7:$V$363,[1]april25!$B$7:$B$363,B298)</f>
        <v>8998.5855728429979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327</v>
      </c>
      <c r="D299" s="1">
        <v>170244</v>
      </c>
      <c r="E299" s="86">
        <f t="shared" si="62"/>
        <v>11332.223923317581</v>
      </c>
      <c r="F299" s="87">
        <f t="shared" si="56"/>
        <v>0.93320065990319212</v>
      </c>
      <c r="G299" s="189">
        <f t="shared" si="63"/>
        <v>503.54826597115402</v>
      </c>
      <c r="H299" s="189">
        <f t="shared" si="57"/>
        <v>7564.8055996846469</v>
      </c>
      <c r="I299" s="189">
        <f t="shared" si="58"/>
        <v>0</v>
      </c>
      <c r="J299" s="88">
        <f t="shared" si="59"/>
        <v>0</v>
      </c>
      <c r="K299" s="189">
        <f t="shared" si="64"/>
        <v>-103.22980023684718</v>
      </c>
      <c r="L299" s="88">
        <f t="shared" si="60"/>
        <v>-1550.8212889581553</v>
      </c>
      <c r="M299" s="89">
        <f t="shared" si="65"/>
        <v>6013.9843107264915</v>
      </c>
      <c r="N299" s="89">
        <f t="shared" si="66"/>
        <v>176257.98431072649</v>
      </c>
      <c r="O299" s="89">
        <f t="shared" si="67"/>
        <v>11732.542389051887</v>
      </c>
      <c r="P299" s="90">
        <f t="shared" si="61"/>
        <v>0.96616660365109153</v>
      </c>
      <c r="Q299" s="227">
        <f>SUMIFS([1]april25!$Q$7:$Q$363,[1]april25!$B$7:$B$363,B299)</f>
        <v>1329.0679788149137</v>
      </c>
      <c r="R299" s="90">
        <f t="shared" si="68"/>
        <v>9.940523470949493E-2</v>
      </c>
      <c r="S299" s="90">
        <f t="shared" si="68"/>
        <v>8.1841681735370236E-2</v>
      </c>
      <c r="T299" s="92">
        <v>15023</v>
      </c>
      <c r="U299" s="1">
        <f>SUMIFS([1]april25!$U$7:$U$363,[1]april25!$B$7:$B$363,B299)</f>
        <v>154851</v>
      </c>
      <c r="V299" s="1">
        <f>SUMIFS([1]april25!$V$7:$V$363,[1]april25!$B$7:$B$363,B299)</f>
        <v>10474.937428126901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328</v>
      </c>
      <c r="D300" s="1">
        <v>44900</v>
      </c>
      <c r="E300" s="86">
        <f t="shared" si="62"/>
        <v>10607.134420033073</v>
      </c>
      <c r="F300" s="87">
        <f t="shared" si="56"/>
        <v>0.87349004991765589</v>
      </c>
      <c r="G300" s="189">
        <f t="shared" si="63"/>
        <v>953.10375800754855</v>
      </c>
      <c r="H300" s="189">
        <f t="shared" si="57"/>
        <v>4034.488207645953</v>
      </c>
      <c r="I300" s="189">
        <f t="shared" si="58"/>
        <v>112.98849493171018</v>
      </c>
      <c r="J300" s="88">
        <f t="shared" si="59"/>
        <v>478.28029904592915</v>
      </c>
      <c r="K300" s="189">
        <f t="shared" si="64"/>
        <v>9.7586946948629958</v>
      </c>
      <c r="L300" s="88">
        <f t="shared" si="60"/>
        <v>41.308554643355066</v>
      </c>
      <c r="M300" s="89">
        <f t="shared" si="65"/>
        <v>4075.7967622893079</v>
      </c>
      <c r="N300" s="89">
        <f t="shared" si="66"/>
        <v>48975.796762289305</v>
      </c>
      <c r="O300" s="89">
        <f t="shared" si="67"/>
        <v>11569.996872735484</v>
      </c>
      <c r="P300" s="90">
        <f t="shared" si="61"/>
        <v>0.95278109484741758</v>
      </c>
      <c r="Q300" s="227">
        <f>SUMIFS([1]april25!$Q$7:$Q$363,[1]april25!$B$7:$B$363,B300)</f>
        <v>-1400.5493621491378</v>
      </c>
      <c r="R300" s="90">
        <f t="shared" si="68"/>
        <v>0.11221203864255636</v>
      </c>
      <c r="S300" s="90">
        <f t="shared" si="68"/>
        <v>0.10774532362792752</v>
      </c>
      <c r="T300" s="92">
        <v>4233</v>
      </c>
      <c r="U300" s="1">
        <f>SUMIFS([1]april25!$U$7:$U$363,[1]april25!$B$7:$B$363,B300)</f>
        <v>40370</v>
      </c>
      <c r="V300" s="1">
        <f>SUMIFS([1]april25!$V$7:$V$363,[1]april25!$B$7:$B$363,B300)</f>
        <v>9575.4269449715375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329</v>
      </c>
      <c r="D301" s="1">
        <v>22258</v>
      </c>
      <c r="E301" s="86">
        <f t="shared" si="62"/>
        <v>28318.066157760815</v>
      </c>
      <c r="F301" s="87">
        <f t="shared" si="56"/>
        <v>2.3319728064346381</v>
      </c>
      <c r="G301" s="189">
        <f t="shared" si="63"/>
        <v>-10027.673919383651</v>
      </c>
      <c r="H301" s="189">
        <f t="shared" si="57"/>
        <v>-7881.7517006355492</v>
      </c>
      <c r="I301" s="189">
        <f t="shared" si="58"/>
        <v>0</v>
      </c>
      <c r="J301" s="88">
        <f t="shared" si="59"/>
        <v>0</v>
      </c>
      <c r="K301" s="189">
        <f t="shared" si="64"/>
        <v>-103.22980023684718</v>
      </c>
      <c r="L301" s="88">
        <f t="shared" si="60"/>
        <v>-81.138622986161892</v>
      </c>
      <c r="M301" s="89">
        <f t="shared" si="65"/>
        <v>-7962.8903236217111</v>
      </c>
      <c r="N301" s="89">
        <f t="shared" si="66"/>
        <v>14295.109676378288</v>
      </c>
      <c r="O301" s="89">
        <f t="shared" si="67"/>
        <v>18187.162438140316</v>
      </c>
      <c r="P301" s="90">
        <f t="shared" si="61"/>
        <v>1.497700019333041</v>
      </c>
      <c r="Q301" s="227">
        <f>SUMIFS([1]april25!$Q$7:$Q$363,[1]april25!$B$7:$B$363,B301)</f>
        <v>-4372.9704299175601</v>
      </c>
      <c r="R301" s="90">
        <f t="shared" si="68"/>
        <v>7.2860569308050866E-3</v>
      </c>
      <c r="S301" s="90">
        <f t="shared" si="68"/>
        <v>-9.3738905756841281E-3</v>
      </c>
      <c r="T301" s="92">
        <v>786</v>
      </c>
      <c r="U301" s="1">
        <f>SUMIFS([1]april25!$U$7:$U$363,[1]april25!$B$7:$B$363,B301)</f>
        <v>22097</v>
      </c>
      <c r="V301" s="1">
        <f>SUMIFS([1]april25!$V$7:$V$363,[1]april25!$B$7:$B$363,B301)</f>
        <v>28586.028460543341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330</v>
      </c>
      <c r="D302" s="1">
        <v>26640</v>
      </c>
      <c r="E302" s="86">
        <f t="shared" si="62"/>
        <v>10776.699029126214</v>
      </c>
      <c r="F302" s="87">
        <f t="shared" si="56"/>
        <v>0.88745357606863051</v>
      </c>
      <c r="G302" s="189">
        <f t="shared" si="63"/>
        <v>847.97370036980146</v>
      </c>
      <c r="H302" s="189">
        <f t="shared" si="57"/>
        <v>2096.1909873141494</v>
      </c>
      <c r="I302" s="189">
        <f t="shared" si="58"/>
        <v>53.640881749111031</v>
      </c>
      <c r="J302" s="88">
        <f t="shared" si="59"/>
        <v>132.60025968380245</v>
      </c>
      <c r="K302" s="189">
        <f t="shared" si="64"/>
        <v>-49.588918487736152</v>
      </c>
      <c r="L302" s="88">
        <f t="shared" si="60"/>
        <v>-122.58380650168377</v>
      </c>
      <c r="M302" s="89">
        <f t="shared" si="65"/>
        <v>1973.6071808124657</v>
      </c>
      <c r="N302" s="89">
        <f t="shared" si="66"/>
        <v>28613.607180812465</v>
      </c>
      <c r="O302" s="89">
        <f t="shared" si="67"/>
        <v>11575.083811008279</v>
      </c>
      <c r="P302" s="90">
        <f t="shared" si="61"/>
        <v>0.95320000063194676</v>
      </c>
      <c r="Q302" s="227">
        <f>SUMIFS([1]april25!$Q$7:$Q$363,[1]april25!$B$7:$B$363,B302)</f>
        <v>-3197.4603078744822</v>
      </c>
      <c r="R302" s="90">
        <f t="shared" si="68"/>
        <v>1.2004254672542167E-2</v>
      </c>
      <c r="S302" s="90">
        <f t="shared" si="68"/>
        <v>4.6352916530818834E-3</v>
      </c>
      <c r="T302" s="92">
        <v>2472</v>
      </c>
      <c r="U302" s="1">
        <f>SUMIFS([1]april25!$U$7:$U$363,[1]april25!$B$7:$B$363,B302)</f>
        <v>26324</v>
      </c>
      <c r="V302" s="1">
        <f>SUMIFS([1]april25!$V$7:$V$363,[1]april25!$B$7:$B$363,B302)</f>
        <v>10726.976365118175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331</v>
      </c>
      <c r="D303" s="1">
        <v>252135</v>
      </c>
      <c r="E303" s="86">
        <f t="shared" si="62"/>
        <v>10114.935611987003</v>
      </c>
      <c r="F303" s="87">
        <f t="shared" si="56"/>
        <v>0.83295782468276225</v>
      </c>
      <c r="G303" s="189">
        <f t="shared" si="63"/>
        <v>1258.2670189961123</v>
      </c>
      <c r="H303" s="189">
        <f t="shared" si="57"/>
        <v>31364.821982516092</v>
      </c>
      <c r="I303" s="189">
        <f t="shared" si="58"/>
        <v>285.25807774783488</v>
      </c>
      <c r="J303" s="88">
        <f t="shared" si="59"/>
        <v>7110.6281040202803</v>
      </c>
      <c r="K303" s="189">
        <f t="shared" si="64"/>
        <v>182.02827751098769</v>
      </c>
      <c r="L303" s="88">
        <f t="shared" si="60"/>
        <v>4537.4188735163898</v>
      </c>
      <c r="M303" s="89">
        <f t="shared" si="65"/>
        <v>35902.240856032484</v>
      </c>
      <c r="N303" s="89">
        <f t="shared" si="66"/>
        <v>288037.24085603247</v>
      </c>
      <c r="O303" s="89">
        <f t="shared" si="67"/>
        <v>11555.230908494101</v>
      </c>
      <c r="P303" s="90">
        <f t="shared" si="61"/>
        <v>0.95156512809037064</v>
      </c>
      <c r="Q303" s="227">
        <f>SUMIFS([1]april25!$Q$7:$Q$363,[1]april25!$B$7:$B$363,B303)</f>
        <v>3739.6030119792485</v>
      </c>
      <c r="R303" s="90">
        <f t="shared" si="68"/>
        <v>0.1011656497984461</v>
      </c>
      <c r="S303" s="90">
        <f t="shared" si="68"/>
        <v>9.1888769850691693E-2</v>
      </c>
      <c r="T303" s="92">
        <v>24927</v>
      </c>
      <c r="U303" s="1">
        <f>SUMIFS([1]april25!$U$7:$U$363,[1]april25!$B$7:$B$363,B303)</f>
        <v>228971</v>
      </c>
      <c r="V303" s="1">
        <f>SUMIFS([1]april25!$V$7:$V$363,[1]april25!$B$7:$B$363,B303)</f>
        <v>9263.7051422098157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332</v>
      </c>
      <c r="D304" s="1">
        <v>24731</v>
      </c>
      <c r="E304" s="86">
        <f t="shared" si="62"/>
        <v>9293.8744832769644</v>
      </c>
      <c r="F304" s="87">
        <f t="shared" si="56"/>
        <v>0.76534401892690551</v>
      </c>
      <c r="G304" s="189">
        <f t="shared" si="63"/>
        <v>1767.3249187963361</v>
      </c>
      <c r="H304" s="189">
        <f t="shared" si="57"/>
        <v>4702.8516089170498</v>
      </c>
      <c r="I304" s="189">
        <f t="shared" si="58"/>
        <v>572.62947279634818</v>
      </c>
      <c r="J304" s="88">
        <f t="shared" si="59"/>
        <v>1523.7670271110826</v>
      </c>
      <c r="K304" s="189">
        <f t="shared" si="64"/>
        <v>469.39967255950103</v>
      </c>
      <c r="L304" s="88">
        <f t="shared" si="60"/>
        <v>1249.0725286808322</v>
      </c>
      <c r="M304" s="89">
        <f t="shared" si="65"/>
        <v>5951.9241375978818</v>
      </c>
      <c r="N304" s="89">
        <f t="shared" si="66"/>
        <v>30682.924137597882</v>
      </c>
      <c r="O304" s="89">
        <f t="shared" si="67"/>
        <v>11530.599074632801</v>
      </c>
      <c r="P304" s="90">
        <f t="shared" si="61"/>
        <v>0.94953671391769501</v>
      </c>
      <c r="Q304" s="227">
        <f>SUMIFS([1]april25!$Q$7:$Q$363,[1]april25!$B$7:$B$363,B304)</f>
        <v>184.34568800404122</v>
      </c>
      <c r="R304" s="90">
        <f t="shared" si="68"/>
        <v>0.14267892621170816</v>
      </c>
      <c r="S304" s="90">
        <f t="shared" si="68"/>
        <v>0.13580825247274272</v>
      </c>
      <c r="T304" s="92">
        <v>2661</v>
      </c>
      <c r="U304" s="1">
        <f>SUMIFS([1]april25!$U$7:$U$363,[1]april25!$B$7:$B$363,B304)</f>
        <v>21643</v>
      </c>
      <c r="V304" s="1">
        <f>SUMIFS([1]april25!$V$7:$V$363,[1]april25!$B$7:$B$363,B304)</f>
        <v>8182.608695652174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333</v>
      </c>
      <c r="D305" s="1">
        <v>207063</v>
      </c>
      <c r="E305" s="86">
        <f t="shared" si="62"/>
        <v>9987.6037044182904</v>
      </c>
      <c r="F305" s="87">
        <f t="shared" si="56"/>
        <v>0.82247213176194434</v>
      </c>
      <c r="G305" s="189">
        <f t="shared" si="63"/>
        <v>1337.2128016887139</v>
      </c>
      <c r="H305" s="189">
        <f t="shared" si="57"/>
        <v>27723.095804610417</v>
      </c>
      <c r="I305" s="189">
        <f t="shared" si="58"/>
        <v>329.82424539688418</v>
      </c>
      <c r="J305" s="88">
        <f t="shared" si="59"/>
        <v>6837.9162555682024</v>
      </c>
      <c r="K305" s="189">
        <f t="shared" si="64"/>
        <v>226.594445160037</v>
      </c>
      <c r="L305" s="88">
        <f t="shared" si="60"/>
        <v>4697.7560370578867</v>
      </c>
      <c r="M305" s="89">
        <f t="shared" si="65"/>
        <v>32420.851841668304</v>
      </c>
      <c r="N305" s="89">
        <f t="shared" si="66"/>
        <v>239483.85184166831</v>
      </c>
      <c r="O305" s="89">
        <f t="shared" si="67"/>
        <v>11551.41095126704</v>
      </c>
      <c r="P305" s="90">
        <f t="shared" si="61"/>
        <v>0.9512505573027461</v>
      </c>
      <c r="Q305" s="227">
        <f>SUMIFS([1]april25!$Q$7:$Q$363,[1]april25!$B$7:$B$363,B305)</f>
        <v>3623.4014632468534</v>
      </c>
      <c r="R305" s="90">
        <f t="shared" si="68"/>
        <v>0.12229876584696936</v>
      </c>
      <c r="S305" s="90">
        <f t="shared" si="68"/>
        <v>0.11374564964960208</v>
      </c>
      <c r="T305" s="92">
        <v>20732</v>
      </c>
      <c r="U305" s="1">
        <f>SUMIFS([1]april25!$U$7:$U$363,[1]april25!$B$7:$B$363,B305)</f>
        <v>184499</v>
      </c>
      <c r="V305" s="1">
        <f>SUMIFS([1]april25!$V$7:$V$363,[1]april25!$B$7:$B$363,B305)</f>
        <v>8967.580441333721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334</v>
      </c>
      <c r="D306" s="1">
        <v>148027</v>
      </c>
      <c r="E306" s="86">
        <f t="shared" si="62"/>
        <v>9604.6587075006482</v>
      </c>
      <c r="F306" s="87">
        <f t="shared" si="56"/>
        <v>0.7909368809366546</v>
      </c>
      <c r="G306" s="189">
        <f t="shared" si="63"/>
        <v>1574.6386997776522</v>
      </c>
      <c r="H306" s="189">
        <f t="shared" si="57"/>
        <v>24268.331640973178</v>
      </c>
      <c r="I306" s="189">
        <f t="shared" si="58"/>
        <v>463.85499431805891</v>
      </c>
      <c r="J306" s="88">
        <f t="shared" si="59"/>
        <v>7148.9331724299236</v>
      </c>
      <c r="K306" s="189">
        <f t="shared" si="64"/>
        <v>360.6251940812117</v>
      </c>
      <c r="L306" s="88">
        <f t="shared" si="60"/>
        <v>5557.9554911796349</v>
      </c>
      <c r="M306" s="89">
        <f t="shared" si="65"/>
        <v>29826.287132152815</v>
      </c>
      <c r="N306" s="89">
        <f t="shared" si="66"/>
        <v>177853.28713215282</v>
      </c>
      <c r="O306" s="89">
        <f t="shared" si="67"/>
        <v>11539.922601359514</v>
      </c>
      <c r="P306" s="90">
        <f t="shared" si="61"/>
        <v>0.9503044997779877</v>
      </c>
      <c r="Q306" s="227">
        <f>SUMIFS([1]april25!$Q$7:$Q$363,[1]april25!$B$7:$B$363,B306)</f>
        <v>2732.4589866660499</v>
      </c>
      <c r="R306" s="90">
        <f t="shared" si="68"/>
        <v>0.14454160964332383</v>
      </c>
      <c r="S306" s="90">
        <f t="shared" si="68"/>
        <v>0.12827800903912639</v>
      </c>
      <c r="T306" s="92">
        <v>15412</v>
      </c>
      <c r="U306" s="1">
        <f>SUMIFS([1]april25!$U$7:$U$363,[1]april25!$B$7:$B$363,B306)</f>
        <v>129333</v>
      </c>
      <c r="V306" s="1">
        <f>SUMIFS([1]april25!$V$7:$V$363,[1]april25!$B$7:$B$363,B306)</f>
        <v>8512.6703086947946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335</v>
      </c>
      <c r="D307" s="1">
        <v>19863</v>
      </c>
      <c r="E307" s="86">
        <f t="shared" si="62"/>
        <v>9290.4583723105716</v>
      </c>
      <c r="F307" s="87">
        <f t="shared" si="56"/>
        <v>0.76506270459445747</v>
      </c>
      <c r="G307" s="189">
        <f t="shared" si="63"/>
        <v>1769.4429075954995</v>
      </c>
      <c r="H307" s="189">
        <f t="shared" si="57"/>
        <v>3783.0689364391778</v>
      </c>
      <c r="I307" s="189">
        <f t="shared" si="58"/>
        <v>573.82511163458571</v>
      </c>
      <c r="J307" s="88">
        <f t="shared" si="59"/>
        <v>1226.8380886747443</v>
      </c>
      <c r="K307" s="189">
        <f t="shared" si="64"/>
        <v>470.59531139773856</v>
      </c>
      <c r="L307" s="88">
        <f t="shared" si="60"/>
        <v>1006.132775768365</v>
      </c>
      <c r="M307" s="89">
        <f t="shared" si="65"/>
        <v>4789.2017122075431</v>
      </c>
      <c r="N307" s="89">
        <f t="shared" si="66"/>
        <v>24652.201712207541</v>
      </c>
      <c r="O307" s="89">
        <f t="shared" si="67"/>
        <v>11530.496591303807</v>
      </c>
      <c r="P307" s="90">
        <f t="shared" si="61"/>
        <v>0.94952827448772137</v>
      </c>
      <c r="Q307" s="227">
        <f>SUMIFS([1]april25!$Q$7:$Q$363,[1]april25!$B$7:$B$363,B307)</f>
        <v>-167.82651223124776</v>
      </c>
      <c r="R307" s="90">
        <f t="shared" si="68"/>
        <v>0.12793867120954003</v>
      </c>
      <c r="S307" s="90">
        <f t="shared" si="68"/>
        <v>0.11527705843637413</v>
      </c>
      <c r="T307" s="92">
        <v>2138</v>
      </c>
      <c r="U307" s="1">
        <f>SUMIFS([1]april25!$U$7:$U$363,[1]april25!$B$7:$B$363,B307)</f>
        <v>17610</v>
      </c>
      <c r="V307" s="1">
        <f>SUMIFS([1]april25!$V$7:$V$363,[1]april25!$B$7:$B$363,B307)</f>
        <v>8330.1797540208136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336</v>
      </c>
      <c r="D308" s="1">
        <v>14446</v>
      </c>
      <c r="E308" s="86">
        <f t="shared" si="62"/>
        <v>10977.203647416412</v>
      </c>
      <c r="F308" s="87">
        <f t="shared" si="56"/>
        <v>0.90396499018894672</v>
      </c>
      <c r="G308" s="189">
        <f t="shared" si="63"/>
        <v>723.66083702987828</v>
      </c>
      <c r="H308" s="189">
        <f t="shared" si="57"/>
        <v>952.3376615313199</v>
      </c>
      <c r="I308" s="189">
        <f t="shared" si="58"/>
        <v>0</v>
      </c>
      <c r="J308" s="88">
        <f t="shared" si="59"/>
        <v>0</v>
      </c>
      <c r="K308" s="189">
        <f t="shared" si="64"/>
        <v>-103.22980023684718</v>
      </c>
      <c r="L308" s="88">
        <f t="shared" si="60"/>
        <v>-135.85041711169089</v>
      </c>
      <c r="M308" s="89">
        <f t="shared" si="65"/>
        <v>816.48724441962895</v>
      </c>
      <c r="N308" s="89">
        <f t="shared" si="66"/>
        <v>15262.48724441963</v>
      </c>
      <c r="O308" s="89">
        <f t="shared" si="67"/>
        <v>11597.634684209446</v>
      </c>
      <c r="P308" s="90">
        <f t="shared" si="61"/>
        <v>0.95505704915967848</v>
      </c>
      <c r="Q308" s="227">
        <f>SUMIFS([1]april25!$Q$7:$Q$363,[1]april25!$B$7:$B$363,B308)</f>
        <v>-680.81318338811559</v>
      </c>
      <c r="R308" s="90">
        <f t="shared" si="68"/>
        <v>0.11923762299527388</v>
      </c>
      <c r="S308" s="90">
        <f t="shared" si="68"/>
        <v>0.10648035525596586</v>
      </c>
      <c r="T308" s="92">
        <v>1316</v>
      </c>
      <c r="U308" s="1">
        <f>SUMIFS([1]april25!$U$7:$U$363,[1]april25!$B$7:$B$363,B308)</f>
        <v>12907</v>
      </c>
      <c r="V308" s="1">
        <f>SUMIFS([1]april25!$V$7:$V$363,[1]april25!$B$7:$B$363,B308)</f>
        <v>9920.8301306687172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337</v>
      </c>
      <c r="D309" s="1">
        <v>7125</v>
      </c>
      <c r="E309" s="86">
        <f t="shared" si="62"/>
        <v>16083.521444695261</v>
      </c>
      <c r="F309" s="87">
        <f t="shared" si="56"/>
        <v>1.3244666649123833</v>
      </c>
      <c r="G309" s="189">
        <f t="shared" si="63"/>
        <v>-2442.2561972830081</v>
      </c>
      <c r="H309" s="189">
        <f t="shared" si="57"/>
        <v>-1081.9194953963727</v>
      </c>
      <c r="I309" s="189">
        <f t="shared" si="58"/>
        <v>0</v>
      </c>
      <c r="J309" s="88">
        <f t="shared" si="59"/>
        <v>0</v>
      </c>
      <c r="K309" s="189">
        <f t="shared" si="64"/>
        <v>-103.22980023684718</v>
      </c>
      <c r="L309" s="88">
        <f t="shared" si="60"/>
        <v>-45.730801504923299</v>
      </c>
      <c r="M309" s="89">
        <f t="shared" si="65"/>
        <v>-1127.6502969012959</v>
      </c>
      <c r="N309" s="89">
        <f t="shared" si="66"/>
        <v>5997.3497030987037</v>
      </c>
      <c r="O309" s="89">
        <f t="shared" si="67"/>
        <v>13538.035447175404</v>
      </c>
      <c r="P309" s="90">
        <f t="shared" si="61"/>
        <v>1.1148476855545839</v>
      </c>
      <c r="Q309" s="227">
        <f>SUMIFS([1]april25!$Q$7:$Q$363,[1]april25!$B$7:$B$363,B309)</f>
        <v>-956.2860311112953</v>
      </c>
      <c r="R309" s="90">
        <f t="shared" si="68"/>
        <v>0.12293144208037825</v>
      </c>
      <c r="S309" s="90">
        <f t="shared" si="68"/>
        <v>7.2234762979684092E-2</v>
      </c>
      <c r="T309" s="92">
        <v>443</v>
      </c>
      <c r="U309" s="1">
        <f>SUMIFS([1]april25!$U$7:$U$363,[1]april25!$B$7:$B$363,B309)</f>
        <v>6345</v>
      </c>
      <c r="V309" s="1">
        <f>SUMIFS([1]april25!$V$7:$V$363,[1]april25!$B$7:$B$363,B309)</f>
        <v>15000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338</v>
      </c>
      <c r="D310" s="1">
        <v>17929</v>
      </c>
      <c r="E310" s="86">
        <f t="shared" si="62"/>
        <v>22107.274969173857</v>
      </c>
      <c r="F310" s="87">
        <f t="shared" si="56"/>
        <v>1.8205185257100576</v>
      </c>
      <c r="G310" s="189">
        <f t="shared" si="63"/>
        <v>-6176.9833824597372</v>
      </c>
      <c r="H310" s="189">
        <f t="shared" si="57"/>
        <v>-5009.5335231748468</v>
      </c>
      <c r="I310" s="189">
        <f t="shared" si="58"/>
        <v>0</v>
      </c>
      <c r="J310" s="88">
        <f t="shared" si="59"/>
        <v>0</v>
      </c>
      <c r="K310" s="189">
        <f t="shared" si="64"/>
        <v>-103.22980023684718</v>
      </c>
      <c r="L310" s="88">
        <f t="shared" si="60"/>
        <v>-83.719367992083065</v>
      </c>
      <c r="M310" s="89">
        <f t="shared" si="65"/>
        <v>-5093.2528911669297</v>
      </c>
      <c r="N310" s="89">
        <f t="shared" si="66"/>
        <v>12835.747108833071</v>
      </c>
      <c r="O310" s="89">
        <f t="shared" si="67"/>
        <v>15827.061786477278</v>
      </c>
      <c r="P310" s="90">
        <f t="shared" si="61"/>
        <v>1.3033473926577008</v>
      </c>
      <c r="Q310" s="227">
        <f>SUMIFS([1]april25!$Q$7:$Q$363,[1]april25!$B$7:$B$363,B310)</f>
        <v>-2897.6208379938139</v>
      </c>
      <c r="R310" s="90">
        <f t="shared" si="68"/>
        <v>7.7010872829939334E-2</v>
      </c>
      <c r="S310" s="90">
        <f t="shared" si="68"/>
        <v>7.5682869287608923E-2</v>
      </c>
      <c r="T310" s="92">
        <v>811</v>
      </c>
      <c r="U310" s="1">
        <f>SUMIFS([1]april25!$U$7:$U$363,[1]april25!$B$7:$B$363,B310)</f>
        <v>16647</v>
      </c>
      <c r="V310" s="1">
        <f>SUMIFS([1]april25!$V$7:$V$363,[1]april25!$B$7:$B$363,B310)</f>
        <v>20551.85185185185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339</v>
      </c>
      <c r="D311" s="1">
        <v>26414</v>
      </c>
      <c r="E311" s="86">
        <f t="shared" si="62"/>
        <v>11414.86603284356</v>
      </c>
      <c r="F311" s="87">
        <f t="shared" si="56"/>
        <v>0.94000617942586484</v>
      </c>
      <c r="G311" s="189">
        <f t="shared" si="63"/>
        <v>452.31015806504683</v>
      </c>
      <c r="H311" s="189">
        <f t="shared" si="57"/>
        <v>1046.6457057625184</v>
      </c>
      <c r="I311" s="189">
        <f t="shared" si="58"/>
        <v>0</v>
      </c>
      <c r="J311" s="88">
        <f t="shared" si="59"/>
        <v>0</v>
      </c>
      <c r="K311" s="189">
        <f t="shared" si="64"/>
        <v>-103.22980023684718</v>
      </c>
      <c r="L311" s="88">
        <f t="shared" si="60"/>
        <v>-238.87375774806438</v>
      </c>
      <c r="M311" s="89">
        <f t="shared" si="65"/>
        <v>807.7719480144541</v>
      </c>
      <c r="N311" s="89">
        <f t="shared" si="66"/>
        <v>27221.771948014455</v>
      </c>
      <c r="O311" s="89">
        <f t="shared" si="67"/>
        <v>11763.946390671761</v>
      </c>
      <c r="P311" s="90">
        <f t="shared" si="61"/>
        <v>0.96875270106970723</v>
      </c>
      <c r="Q311" s="227">
        <f>SUMIFS([1]april25!$Q$7:$Q$363,[1]april25!$B$7:$B$363,B311)</f>
        <v>-1431.3569653192217</v>
      </c>
      <c r="R311" s="90">
        <f t="shared" si="68"/>
        <v>0.11933214679210102</v>
      </c>
      <c r="S311" s="90">
        <f t="shared" si="68"/>
        <v>0.12320192085188333</v>
      </c>
      <c r="T311" s="92">
        <v>2314</v>
      </c>
      <c r="U311" s="1">
        <f>SUMIFS([1]april25!$U$7:$U$363,[1]april25!$B$7:$B$363,B311)</f>
        <v>23598</v>
      </c>
      <c r="V311" s="1">
        <f>SUMIFS([1]april25!$V$7:$V$363,[1]april25!$B$7:$B$363,B311)</f>
        <v>10162.79069767442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340</v>
      </c>
      <c r="D312" s="1">
        <v>11326</v>
      </c>
      <c r="E312" s="86">
        <f t="shared" si="62"/>
        <v>9170.8502024291502</v>
      </c>
      <c r="F312" s="87">
        <f t="shared" si="56"/>
        <v>0.75521305603311151</v>
      </c>
      <c r="G312" s="189">
        <f t="shared" si="63"/>
        <v>1843.5999729219809</v>
      </c>
      <c r="H312" s="189">
        <f t="shared" si="57"/>
        <v>2276.8459665586465</v>
      </c>
      <c r="I312" s="189">
        <f t="shared" si="58"/>
        <v>615.68797109308321</v>
      </c>
      <c r="J312" s="88">
        <f t="shared" si="59"/>
        <v>760.37464429995782</v>
      </c>
      <c r="K312" s="189">
        <f t="shared" si="64"/>
        <v>512.45817085623605</v>
      </c>
      <c r="L312" s="88">
        <f t="shared" si="60"/>
        <v>632.88584100745152</v>
      </c>
      <c r="M312" s="89">
        <f t="shared" si="65"/>
        <v>2909.7318075660978</v>
      </c>
      <c r="N312" s="89">
        <f t="shared" si="66"/>
        <v>14235.731807566099</v>
      </c>
      <c r="O312" s="89">
        <f t="shared" si="67"/>
        <v>11526.908346207367</v>
      </c>
      <c r="P312" s="90">
        <f t="shared" si="61"/>
        <v>0.94923278503088127</v>
      </c>
      <c r="Q312" s="227">
        <f>SUMIFS([1]april25!$Q$7:$Q$363,[1]april25!$B$7:$B$363,B312)</f>
        <v>187.72039634911516</v>
      </c>
      <c r="R312" s="90">
        <f t="shared" si="68"/>
        <v>0.22363872082973207</v>
      </c>
      <c r="S312" s="90">
        <f t="shared" si="68"/>
        <v>0.21075831324205069</v>
      </c>
      <c r="T312" s="92">
        <v>1235</v>
      </c>
      <c r="U312" s="1">
        <f>SUMIFS([1]april25!$U$7:$U$363,[1]april25!$B$7:$B$363,B312)</f>
        <v>9256</v>
      </c>
      <c r="V312" s="1">
        <f>SUMIFS([1]april25!$V$7:$V$363,[1]april25!$B$7:$B$363,B312)</f>
        <v>7574.4680851063831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341</v>
      </c>
      <c r="D313" s="1">
        <v>38520</v>
      </c>
      <c r="E313" s="86">
        <f t="shared" si="62"/>
        <v>9761.7840851495184</v>
      </c>
      <c r="F313" s="87">
        <f t="shared" si="56"/>
        <v>0.8038760451379332</v>
      </c>
      <c r="G313" s="189">
        <f t="shared" si="63"/>
        <v>1477.2209656353525</v>
      </c>
      <c r="H313" s="189">
        <f t="shared" si="57"/>
        <v>5829.1139303971004</v>
      </c>
      <c r="I313" s="189">
        <f t="shared" si="58"/>
        <v>408.86111214095433</v>
      </c>
      <c r="J313" s="88">
        <f t="shared" si="59"/>
        <v>1613.3659485082057</v>
      </c>
      <c r="K313" s="189">
        <f t="shared" si="64"/>
        <v>305.63131190410718</v>
      </c>
      <c r="L313" s="88">
        <f t="shared" si="60"/>
        <v>1206.0211567736071</v>
      </c>
      <c r="M313" s="89">
        <f t="shared" si="65"/>
        <v>7035.1350871707073</v>
      </c>
      <c r="N313" s="89">
        <f t="shared" si="66"/>
        <v>45555.135087170711</v>
      </c>
      <c r="O313" s="89">
        <f t="shared" si="67"/>
        <v>11544.636362688978</v>
      </c>
      <c r="P313" s="90">
        <f t="shared" si="61"/>
        <v>0.95069267470402585</v>
      </c>
      <c r="Q313" s="227">
        <f>SUMIFS([1]april25!$Q$7:$Q$363,[1]april25!$B$7:$B$363,B313)</f>
        <v>605.75857003530837</v>
      </c>
      <c r="R313" s="90">
        <f t="shared" si="68"/>
        <v>0.15074386090697259</v>
      </c>
      <c r="S313" s="90">
        <f t="shared" si="68"/>
        <v>0.14432815767839838</v>
      </c>
      <c r="T313" s="92">
        <v>3946</v>
      </c>
      <c r="U313" s="1">
        <f>SUMIFS([1]april25!$U$7:$U$363,[1]april25!$B$7:$B$363,B313)</f>
        <v>33474</v>
      </c>
      <c r="V313" s="1">
        <f>SUMIFS([1]april25!$V$7:$V$363,[1]april25!$B$7:$B$363,B313)</f>
        <v>8530.5810397553523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342</v>
      </c>
      <c r="D314" s="1">
        <v>12663</v>
      </c>
      <c r="E314" s="86">
        <f t="shared" si="62"/>
        <v>11296.164139161463</v>
      </c>
      <c r="F314" s="87">
        <f t="shared" si="56"/>
        <v>0.93023116207133105</v>
      </c>
      <c r="G314" s="189">
        <f t="shared" si="63"/>
        <v>525.90533214794687</v>
      </c>
      <c r="H314" s="189">
        <f t="shared" si="57"/>
        <v>589.53987733784845</v>
      </c>
      <c r="I314" s="189">
        <f t="shared" si="58"/>
        <v>0</v>
      </c>
      <c r="J314" s="88">
        <f t="shared" si="59"/>
        <v>0</v>
      </c>
      <c r="K314" s="189">
        <f t="shared" si="64"/>
        <v>-103.22980023684718</v>
      </c>
      <c r="L314" s="88">
        <f t="shared" si="60"/>
        <v>-115.72060606550569</v>
      </c>
      <c r="M314" s="89">
        <f t="shared" si="65"/>
        <v>473.81927127234275</v>
      </c>
      <c r="N314" s="89">
        <f t="shared" si="66"/>
        <v>13136.819271272343</v>
      </c>
      <c r="O314" s="89">
        <f t="shared" si="67"/>
        <v>11718.839671072563</v>
      </c>
      <c r="P314" s="90">
        <f t="shared" si="61"/>
        <v>0.96503819447498429</v>
      </c>
      <c r="Q314" s="227">
        <f>SUMIFS([1]april25!$Q$7:$Q$363,[1]april25!$B$7:$B$363,B314)</f>
        <v>92.75810186058294</v>
      </c>
      <c r="R314" s="90">
        <f t="shared" si="68"/>
        <v>-1.401541695865452E-2</v>
      </c>
      <c r="S314" s="90">
        <f t="shared" si="68"/>
        <v>-1.841320724875864E-2</v>
      </c>
      <c r="T314" s="92">
        <v>1121</v>
      </c>
      <c r="U314" s="1">
        <f>SUMIFS([1]april25!$U$7:$U$363,[1]april25!$B$7:$B$363,B314)</f>
        <v>12843</v>
      </c>
      <c r="V314" s="1">
        <f>SUMIFS([1]april25!$V$7:$V$363,[1]april25!$B$7:$B$363,B314)</f>
        <v>11508.064516129032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343</v>
      </c>
      <c r="D315" s="1">
        <v>6333</v>
      </c>
      <c r="E315" s="86">
        <f t="shared" si="62"/>
        <v>10679.595278246206</v>
      </c>
      <c r="F315" s="87">
        <f t="shared" si="56"/>
        <v>0.87945715056437967</v>
      </c>
      <c r="G315" s="189">
        <f t="shared" si="63"/>
        <v>908.17802591540601</v>
      </c>
      <c r="H315" s="189">
        <f t="shared" si="57"/>
        <v>538.54956936783572</v>
      </c>
      <c r="I315" s="189">
        <f t="shared" si="58"/>
        <v>87.627194557113569</v>
      </c>
      <c r="J315" s="88">
        <f t="shared" si="59"/>
        <v>51.962926372368344</v>
      </c>
      <c r="K315" s="189">
        <f t="shared" si="64"/>
        <v>-15.602605679733614</v>
      </c>
      <c r="L315" s="88">
        <f t="shared" si="60"/>
        <v>-9.2523451680820319</v>
      </c>
      <c r="M315" s="89">
        <f t="shared" si="65"/>
        <v>529.29722419975371</v>
      </c>
      <c r="N315" s="89">
        <f t="shared" si="66"/>
        <v>6862.2972241997541</v>
      </c>
      <c r="O315" s="89">
        <f t="shared" si="67"/>
        <v>11572.170698481879</v>
      </c>
      <c r="P315" s="90">
        <f t="shared" si="61"/>
        <v>0.95296010786681928</v>
      </c>
      <c r="Q315" s="227">
        <f>SUMIFS([1]april25!$Q$7:$Q$363,[1]april25!$B$7:$B$363,B315)</f>
        <v>81.433680190303562</v>
      </c>
      <c r="R315" s="90">
        <f t="shared" si="68"/>
        <v>0.23498439937597504</v>
      </c>
      <c r="S315" s="90">
        <f t="shared" si="68"/>
        <v>0.25789304759374193</v>
      </c>
      <c r="T315" s="92">
        <v>593</v>
      </c>
      <c r="U315" s="1">
        <f>SUMIFS([1]april25!$U$7:$U$363,[1]april25!$B$7:$B$363,B315)</f>
        <v>5128</v>
      </c>
      <c r="V315" s="1">
        <f>SUMIFS([1]april25!$V$7:$V$363,[1]april25!$B$7:$B$363,B315)</f>
        <v>8490.0662251655631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344</v>
      </c>
      <c r="D316" s="1">
        <v>69133</v>
      </c>
      <c r="E316" s="86">
        <f t="shared" si="62"/>
        <v>9832.59849239084</v>
      </c>
      <c r="F316" s="87">
        <f t="shared" si="56"/>
        <v>0.80970756170656344</v>
      </c>
      <c r="G316" s="189">
        <f t="shared" si="63"/>
        <v>1433.3160331457332</v>
      </c>
      <c r="H316" s="189">
        <f t="shared" si="57"/>
        <v>10077.64502904765</v>
      </c>
      <c r="I316" s="189">
        <f t="shared" si="58"/>
        <v>384.07606960649179</v>
      </c>
      <c r="J316" s="88">
        <f t="shared" si="59"/>
        <v>2700.4388454032437</v>
      </c>
      <c r="K316" s="189">
        <f t="shared" si="64"/>
        <v>280.84626936964457</v>
      </c>
      <c r="L316" s="88">
        <f t="shared" si="60"/>
        <v>1974.6301199379709</v>
      </c>
      <c r="M316" s="89">
        <f t="shared" si="65"/>
        <v>12052.27514898562</v>
      </c>
      <c r="N316" s="89">
        <f t="shared" si="66"/>
        <v>81185.275148985616</v>
      </c>
      <c r="O316" s="89">
        <f t="shared" si="67"/>
        <v>11546.760794906219</v>
      </c>
      <c r="P316" s="90">
        <f t="shared" si="61"/>
        <v>0.95086762020108484</v>
      </c>
      <c r="Q316" s="227">
        <f>SUMIFS([1]april25!$Q$7:$Q$363,[1]april25!$B$7:$B$363,B316)</f>
        <v>1018.5609366240024</v>
      </c>
      <c r="R316" s="93">
        <f t="shared" si="68"/>
        <v>0.10014322087842138</v>
      </c>
      <c r="S316" s="93">
        <f t="shared" si="68"/>
        <v>8.5591475814889337E-2</v>
      </c>
      <c r="T316" s="92">
        <v>7031</v>
      </c>
      <c r="U316" s="1">
        <f>SUMIFS([1]april25!$U$7:$U$363,[1]april25!$B$7:$B$363,B316)</f>
        <v>62840</v>
      </c>
      <c r="V316" s="1">
        <f>SUMIFS([1]april25!$V$7:$V$363,[1]april25!$B$7:$B$363,B316)</f>
        <v>9057.3652349380227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345</v>
      </c>
      <c r="D317" s="1">
        <v>92329</v>
      </c>
      <c r="E317" s="86">
        <f t="shared" si="62"/>
        <v>9194.2840071698865</v>
      </c>
      <c r="F317" s="87">
        <f t="shared" si="56"/>
        <v>0.75714281335136391</v>
      </c>
      <c r="G317" s="189">
        <f t="shared" si="63"/>
        <v>1829.0710139827243</v>
      </c>
      <c r="H317" s="189">
        <f t="shared" si="57"/>
        <v>18367.531122414519</v>
      </c>
      <c r="I317" s="189">
        <f t="shared" si="58"/>
        <v>607.48613943382543</v>
      </c>
      <c r="J317" s="88">
        <f t="shared" si="59"/>
        <v>6100.3758121944747</v>
      </c>
      <c r="K317" s="189">
        <f t="shared" si="64"/>
        <v>504.25633919697827</v>
      </c>
      <c r="L317" s="88">
        <f t="shared" si="60"/>
        <v>5063.742158216055</v>
      </c>
      <c r="M317" s="89">
        <f t="shared" si="65"/>
        <v>23431.273280630572</v>
      </c>
      <c r="N317" s="89">
        <f t="shared" si="66"/>
        <v>115760.27328063057</v>
      </c>
      <c r="O317" s="89">
        <f t="shared" si="67"/>
        <v>11527.611360349589</v>
      </c>
      <c r="P317" s="90">
        <f t="shared" si="61"/>
        <v>0.94929067775042875</v>
      </c>
      <c r="Q317" s="227">
        <f>SUMIFS([1]april25!$Q$7:$Q$363,[1]april25!$B$7:$B$363,B317)</f>
        <v>994.7840244031031</v>
      </c>
      <c r="R317" s="93">
        <f t="shared" si="68"/>
        <v>0.13768714188897788</v>
      </c>
      <c r="S317" s="93">
        <f t="shared" si="68"/>
        <v>0.1355345770915381</v>
      </c>
      <c r="T317" s="92">
        <v>10042</v>
      </c>
      <c r="U317" s="1">
        <f>SUMIFS([1]april25!$U$7:$U$363,[1]april25!$B$7:$B$363,B317)</f>
        <v>81155</v>
      </c>
      <c r="V317" s="1">
        <f>SUMIFS([1]april25!$V$7:$V$363,[1]april25!$B$7:$B$363,B317)</f>
        <v>8096.8771824802952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346</v>
      </c>
      <c r="D318" s="1">
        <v>64398</v>
      </c>
      <c r="E318" s="86">
        <f t="shared" si="62"/>
        <v>10498.532768177371</v>
      </c>
      <c r="F318" s="87">
        <f t="shared" si="56"/>
        <v>0.86454678036490873</v>
      </c>
      <c r="G318" s="189">
        <f t="shared" si="63"/>
        <v>1020.4367821580842</v>
      </c>
      <c r="H318" s="189">
        <f t="shared" si="57"/>
        <v>6259.3592217576888</v>
      </c>
      <c r="I318" s="189">
        <f t="shared" si="58"/>
        <v>150.99907308120609</v>
      </c>
      <c r="J318" s="88">
        <f t="shared" si="59"/>
        <v>926.22831428011818</v>
      </c>
      <c r="K318" s="189">
        <f t="shared" si="64"/>
        <v>47.769272844358909</v>
      </c>
      <c r="L318" s="88">
        <f t="shared" si="60"/>
        <v>293.01671962729756</v>
      </c>
      <c r="M318" s="89">
        <f t="shared" si="65"/>
        <v>6552.3759413849866</v>
      </c>
      <c r="N318" s="89">
        <f t="shared" si="66"/>
        <v>70950.375941384991</v>
      </c>
      <c r="O318" s="89">
        <f t="shared" si="67"/>
        <v>11566.738823179816</v>
      </c>
      <c r="P318" s="90">
        <f t="shared" si="61"/>
        <v>0.95251279676083533</v>
      </c>
      <c r="Q318" s="227">
        <f>SUMIFS([1]april25!$Q$7:$Q$363,[1]april25!$B$7:$B$363,B318)</f>
        <v>464.04454348622767</v>
      </c>
      <c r="R318" s="93">
        <f t="shared" si="68"/>
        <v>5.7021863305101436E-2</v>
      </c>
      <c r="S318" s="93">
        <f t="shared" si="68"/>
        <v>4.9956669892074104E-2</v>
      </c>
      <c r="T318" s="92">
        <v>6134</v>
      </c>
      <c r="U318" s="1">
        <f>SUMIFS([1]april25!$U$7:$U$363,[1]april25!$B$7:$B$363,B318)</f>
        <v>60924</v>
      </c>
      <c r="V318" s="1">
        <f>SUMIFS([1]april25!$V$7:$V$363,[1]april25!$B$7:$B$363,B318)</f>
        <v>9999.0152634170354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347</v>
      </c>
      <c r="D319" s="1">
        <v>60333</v>
      </c>
      <c r="E319" s="86">
        <f t="shared" si="62"/>
        <v>11143.886220908755</v>
      </c>
      <c r="F319" s="87">
        <f t="shared" si="56"/>
        <v>0.91769118273773265</v>
      </c>
      <c r="G319" s="189">
        <f t="shared" si="63"/>
        <v>620.31764146462604</v>
      </c>
      <c r="H319" s="189">
        <f t="shared" si="57"/>
        <v>3358.399710889485</v>
      </c>
      <c r="I319" s="189">
        <f t="shared" si="58"/>
        <v>0</v>
      </c>
      <c r="J319" s="88">
        <f t="shared" si="59"/>
        <v>0</v>
      </c>
      <c r="K319" s="189">
        <f t="shared" si="64"/>
        <v>-103.22980023684718</v>
      </c>
      <c r="L319" s="88">
        <f t="shared" si="60"/>
        <v>-558.88613848229068</v>
      </c>
      <c r="M319" s="89">
        <f t="shared" si="65"/>
        <v>2799.5135724071943</v>
      </c>
      <c r="N319" s="89">
        <f t="shared" si="66"/>
        <v>63132.513572407195</v>
      </c>
      <c r="O319" s="89">
        <f t="shared" si="67"/>
        <v>11660.974062136534</v>
      </c>
      <c r="P319" s="90">
        <f t="shared" si="61"/>
        <v>0.960273002328217</v>
      </c>
      <c r="Q319" s="227">
        <f>SUMIFS([1]april25!$Q$7:$Q$363,[1]april25!$B$7:$B$363,B319)</f>
        <v>101.68922700553185</v>
      </c>
      <c r="R319" s="93">
        <f t="shared" si="68"/>
        <v>9.2415216643430081E-2</v>
      </c>
      <c r="S319" s="93">
        <f t="shared" si="68"/>
        <v>7.4053601439412184E-2</v>
      </c>
      <c r="T319" s="92">
        <v>5414</v>
      </c>
      <c r="U319" s="1">
        <f>SUMIFS([1]april25!$U$7:$U$363,[1]april25!$B$7:$B$363,B319)</f>
        <v>55229</v>
      </c>
      <c r="V319" s="1">
        <f>SUMIFS([1]april25!$V$7:$V$363,[1]april25!$B$7:$B$363,B319)</f>
        <v>10375.540108961113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348</v>
      </c>
      <c r="D320" s="1">
        <v>110902</v>
      </c>
      <c r="E320" s="86">
        <f t="shared" si="62"/>
        <v>10435.870894890373</v>
      </c>
      <c r="F320" s="87">
        <f t="shared" si="56"/>
        <v>0.85938661922638115</v>
      </c>
      <c r="G320" s="189">
        <f t="shared" si="63"/>
        <v>1059.2871435960226</v>
      </c>
      <c r="H320" s="189">
        <f t="shared" si="57"/>
        <v>11257.044474994931</v>
      </c>
      <c r="I320" s="189">
        <f t="shared" si="58"/>
        <v>172.93072873165519</v>
      </c>
      <c r="J320" s="88">
        <f t="shared" si="59"/>
        <v>1837.7348542312998</v>
      </c>
      <c r="K320" s="189">
        <f t="shared" si="64"/>
        <v>69.700928494808011</v>
      </c>
      <c r="L320" s="88">
        <f t="shared" si="60"/>
        <v>740.71176711432474</v>
      </c>
      <c r="M320" s="89">
        <f t="shared" si="65"/>
        <v>11997.756242109255</v>
      </c>
      <c r="N320" s="89">
        <f t="shared" si="66"/>
        <v>122899.75624210926</v>
      </c>
      <c r="O320" s="89">
        <f t="shared" si="67"/>
        <v>11564.858966981205</v>
      </c>
      <c r="P320" s="90">
        <f t="shared" si="61"/>
        <v>0.95235799192667936</v>
      </c>
      <c r="Q320" s="227">
        <f>SUMIFS([1]april25!$Q$7:$Q$363,[1]april25!$B$7:$B$363,B320)</f>
        <v>2115.6821068842528</v>
      </c>
      <c r="R320" s="93">
        <f t="shared" si="68"/>
        <v>0.13740974729241878</v>
      </c>
      <c r="S320" s="93">
        <f t="shared" si="68"/>
        <v>0.12617157815101443</v>
      </c>
      <c r="T320" s="92">
        <v>10627</v>
      </c>
      <c r="U320" s="1">
        <f>SUMIFS([1]april25!$U$7:$U$363,[1]april25!$B$7:$B$363,B320)</f>
        <v>97504</v>
      </c>
      <c r="V320" s="1">
        <f>SUMIFS([1]april25!$V$7:$V$363,[1]april25!$B$7:$B$363,B320)</f>
        <v>9266.6793385287965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349</v>
      </c>
      <c r="D321" s="1">
        <v>46275</v>
      </c>
      <c r="E321" s="86">
        <f t="shared" si="62"/>
        <v>10657.53109166283</v>
      </c>
      <c r="F321" s="87">
        <f t="shared" si="56"/>
        <v>0.87764018033689706</v>
      </c>
      <c r="G321" s="189">
        <f t="shared" si="63"/>
        <v>921.85782159709959</v>
      </c>
      <c r="H321" s="189">
        <f t="shared" si="57"/>
        <v>4002.706661374606</v>
      </c>
      <c r="I321" s="189">
        <f t="shared" si="58"/>
        <v>95.34965986129545</v>
      </c>
      <c r="J321" s="88">
        <f t="shared" si="59"/>
        <v>414.00822311774482</v>
      </c>
      <c r="K321" s="189">
        <f t="shared" si="64"/>
        <v>-7.8801403755517327</v>
      </c>
      <c r="L321" s="88">
        <f t="shared" si="60"/>
        <v>-34.215569510645629</v>
      </c>
      <c r="M321" s="89">
        <f t="shared" si="65"/>
        <v>3968.4910918639603</v>
      </c>
      <c r="N321" s="89">
        <f t="shared" si="66"/>
        <v>50243.491091863958</v>
      </c>
      <c r="O321" s="89">
        <f t="shared" si="67"/>
        <v>11571.508772884376</v>
      </c>
      <c r="P321" s="90">
        <f t="shared" si="61"/>
        <v>0.9529055987599947</v>
      </c>
      <c r="Q321" s="227">
        <f>SUMIFS([1]april25!$Q$7:$Q$363,[1]april25!$B$7:$B$363,B321)</f>
        <v>126.74065663793499</v>
      </c>
      <c r="R321" s="93">
        <f t="shared" si="68"/>
        <v>0.12852091208389221</v>
      </c>
      <c r="S321" s="93">
        <f t="shared" si="68"/>
        <v>0.12774118782404623</v>
      </c>
      <c r="T321" s="92">
        <v>4342</v>
      </c>
      <c r="U321" s="1">
        <f>SUMIFS([1]april25!$U$7:$U$363,[1]april25!$B$7:$B$363,B321)</f>
        <v>41005</v>
      </c>
      <c r="V321" s="1">
        <f>SUMIFS([1]april25!$V$7:$V$363,[1]april25!$B$7:$B$363,B321)</f>
        <v>9450.3341783821161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350</v>
      </c>
      <c r="D322" s="1">
        <v>184189</v>
      </c>
      <c r="E322" s="86">
        <f t="shared" si="62"/>
        <v>9798.3296095329297</v>
      </c>
      <c r="F322" s="87">
        <f t="shared" si="56"/>
        <v>0.80688554333545226</v>
      </c>
      <c r="G322" s="189">
        <f t="shared" si="63"/>
        <v>1454.5627405176376</v>
      </c>
      <c r="H322" s="189">
        <f t="shared" si="57"/>
        <v>27342.870396250553</v>
      </c>
      <c r="I322" s="189">
        <f t="shared" si="58"/>
        <v>396.07017860676041</v>
      </c>
      <c r="J322" s="88">
        <f t="shared" si="59"/>
        <v>7445.3272174498825</v>
      </c>
      <c r="K322" s="189">
        <f t="shared" si="64"/>
        <v>292.8403783699132</v>
      </c>
      <c r="L322" s="88">
        <f t="shared" si="60"/>
        <v>5504.813432597628</v>
      </c>
      <c r="M322" s="89">
        <f t="shared" si="65"/>
        <v>32847.683828848181</v>
      </c>
      <c r="N322" s="89">
        <f t="shared" si="66"/>
        <v>217036.68382884818</v>
      </c>
      <c r="O322" s="89">
        <f t="shared" si="67"/>
        <v>11545.73272842048</v>
      </c>
      <c r="P322" s="90">
        <f t="shared" si="61"/>
        <v>0.95078295964995141</v>
      </c>
      <c r="Q322" s="227">
        <f>SUMIFS([1]april25!$Q$7:$Q$363,[1]april25!$B$7:$B$363,B322)</f>
        <v>2211.9457170612623</v>
      </c>
      <c r="R322" s="93">
        <f t="shared" si="68"/>
        <v>9.114766917649568E-2</v>
      </c>
      <c r="S322" s="93">
        <f t="shared" si="68"/>
        <v>9.08574394528079E-2</v>
      </c>
      <c r="T322" s="92">
        <v>18798</v>
      </c>
      <c r="U322" s="1">
        <f>SUMIFS([1]april25!$U$7:$U$363,[1]april25!$B$7:$B$363,B322)</f>
        <v>168803</v>
      </c>
      <c r="V322" s="1">
        <f>SUMIFS([1]april25!$V$7:$V$363,[1]april25!$B$7:$B$363,B322)</f>
        <v>8982.2274251050931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351</v>
      </c>
      <c r="D323" s="1">
        <v>116011</v>
      </c>
      <c r="E323" s="86">
        <f t="shared" si="62"/>
        <v>11693.478479991936</v>
      </c>
      <c r="F323" s="87">
        <f t="shared" si="56"/>
        <v>0.96294971824891262</v>
      </c>
      <c r="G323" s="189">
        <f t="shared" si="63"/>
        <v>279.57044083305357</v>
      </c>
      <c r="H323" s="189">
        <f t="shared" si="57"/>
        <v>2773.6183435047246</v>
      </c>
      <c r="I323" s="189">
        <f t="shared" si="58"/>
        <v>0</v>
      </c>
      <c r="J323" s="88">
        <f t="shared" si="59"/>
        <v>0</v>
      </c>
      <c r="K323" s="189">
        <f t="shared" si="64"/>
        <v>-103.22980023684718</v>
      </c>
      <c r="L323" s="88">
        <f t="shared" si="60"/>
        <v>-1024.1428481497608</v>
      </c>
      <c r="M323" s="89">
        <f t="shared" si="65"/>
        <v>1749.4754953549639</v>
      </c>
      <c r="N323" s="89">
        <f t="shared" si="66"/>
        <v>117760.47549535497</v>
      </c>
      <c r="O323" s="89">
        <f t="shared" si="67"/>
        <v>11869.819120588143</v>
      </c>
      <c r="P323" s="90">
        <f t="shared" si="61"/>
        <v>0.97747124582246536</v>
      </c>
      <c r="Q323" s="227">
        <f>SUMIFS([1]april25!$Q$7:$Q$363,[1]april25!$B$7:$B$363,B323)</f>
        <v>0.89445901770045566</v>
      </c>
      <c r="R323" s="90">
        <f t="shared" si="68"/>
        <v>-1.4232788946858589E-2</v>
      </c>
      <c r="S323" s="90">
        <f t="shared" si="68"/>
        <v>-9.5627900637320837E-3</v>
      </c>
      <c r="T323" s="92">
        <v>9921</v>
      </c>
      <c r="U323" s="1">
        <f>SUMIFS([1]april25!$U$7:$U$363,[1]april25!$B$7:$B$363,B323)</f>
        <v>117686</v>
      </c>
      <c r="V323" s="1">
        <f>SUMIFS([1]april25!$V$7:$V$363,[1]april25!$B$7:$B$363,B323)</f>
        <v>11806.380417335473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352</v>
      </c>
      <c r="D324" s="1">
        <v>21170</v>
      </c>
      <c r="E324" s="86">
        <f t="shared" si="62"/>
        <v>10929.272070211668</v>
      </c>
      <c r="F324" s="87">
        <f t="shared" si="56"/>
        <v>0.9000178585596792</v>
      </c>
      <c r="G324" s="189">
        <f t="shared" si="63"/>
        <v>753.37841489682012</v>
      </c>
      <c r="H324" s="189">
        <f t="shared" si="57"/>
        <v>1459.2939896551406</v>
      </c>
      <c r="I324" s="189">
        <f t="shared" si="58"/>
        <v>0.24031736920214825</v>
      </c>
      <c r="J324" s="88">
        <f t="shared" si="59"/>
        <v>0.46549474414456116</v>
      </c>
      <c r="K324" s="189">
        <f t="shared" si="64"/>
        <v>-102.98948286764504</v>
      </c>
      <c r="L324" s="88">
        <f t="shared" si="60"/>
        <v>-199.49062831462845</v>
      </c>
      <c r="M324" s="89">
        <f t="shared" si="65"/>
        <v>1259.8033613405123</v>
      </c>
      <c r="N324" s="89">
        <f t="shared" si="66"/>
        <v>22429.803361340513</v>
      </c>
      <c r="O324" s="89">
        <f t="shared" si="67"/>
        <v>11579.661002240844</v>
      </c>
      <c r="P324" s="90">
        <f t="shared" si="61"/>
        <v>0.95357692910667835</v>
      </c>
      <c r="Q324" s="227">
        <f>SUMIFS([1]april25!$Q$7:$Q$363,[1]april25!$B$7:$B$363,B324)</f>
        <v>-1275.5459046734939</v>
      </c>
      <c r="R324" s="90">
        <f t="shared" si="68"/>
        <v>9.4792366964885966E-2</v>
      </c>
      <c r="S324" s="90">
        <f t="shared" si="68"/>
        <v>0.10666156660673566</v>
      </c>
      <c r="T324" s="92">
        <v>1937</v>
      </c>
      <c r="U324" s="1">
        <f>SUMIFS([1]april25!$U$7:$U$363,[1]april25!$B$7:$B$363,B324)</f>
        <v>19337</v>
      </c>
      <c r="V324" s="1">
        <f>SUMIFS([1]april25!$V$7:$V$363,[1]april25!$B$7:$B$363,B324)</f>
        <v>9875.8937691521951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353</v>
      </c>
      <c r="D325" s="1">
        <v>962736</v>
      </c>
      <c r="E325" s="86">
        <f t="shared" si="62"/>
        <v>12121.932486370104</v>
      </c>
      <c r="F325" s="87">
        <f t="shared" si="56"/>
        <v>0.99823260395571201</v>
      </c>
      <c r="G325" s="189">
        <f t="shared" si="63"/>
        <v>13.928956878589489</v>
      </c>
      <c r="H325" s="189">
        <f t="shared" si="57"/>
        <v>1106.2516842544558</v>
      </c>
      <c r="I325" s="189">
        <f t="shared" si="58"/>
        <v>0</v>
      </c>
      <c r="J325" s="88">
        <f t="shared" si="59"/>
        <v>0</v>
      </c>
      <c r="K325" s="189">
        <f t="shared" si="64"/>
        <v>-103.22980023684718</v>
      </c>
      <c r="L325" s="88">
        <f t="shared" si="60"/>
        <v>-8198.6139646106403</v>
      </c>
      <c r="M325" s="89">
        <f t="shared" si="65"/>
        <v>-7092.3622803561848</v>
      </c>
      <c r="N325" s="89">
        <f t="shared" si="66"/>
        <v>955643.63771964377</v>
      </c>
      <c r="O325" s="89">
        <f t="shared" si="67"/>
        <v>12032.631643011844</v>
      </c>
      <c r="P325" s="90">
        <f t="shared" si="61"/>
        <v>0.99087874239104889</v>
      </c>
      <c r="Q325" s="227">
        <f>SUMIFS([1]april25!$Q$7:$Q$363,[1]april25!$B$7:$B$363,B325)</f>
        <v>5798.6400070198824</v>
      </c>
      <c r="R325" s="90">
        <f t="shared" si="68"/>
        <v>8.5320815465158753E-2</v>
      </c>
      <c r="S325" s="90">
        <f t="shared" si="68"/>
        <v>7.6082995855050142E-2</v>
      </c>
      <c r="T325" s="92">
        <v>79421</v>
      </c>
      <c r="U325" s="1">
        <f>SUMIFS([1]april25!$U$7:$U$363,[1]april25!$B$7:$B$363,B325)</f>
        <v>887052</v>
      </c>
      <c r="V325" s="1">
        <f>SUMIFS([1]april25!$V$7:$V$363,[1]april25!$B$7:$B$363,B325)</f>
        <v>11264.867610641944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354</v>
      </c>
      <c r="D326" s="1">
        <v>279208</v>
      </c>
      <c r="E326" s="86">
        <f t="shared" si="62"/>
        <v>11094.210672706322</v>
      </c>
      <c r="F326" s="87">
        <f t="shared" si="56"/>
        <v>0.91360043632491461</v>
      </c>
      <c r="G326" s="189">
        <f t="shared" si="63"/>
        <v>651.11648135013434</v>
      </c>
      <c r="H326" s="189">
        <f t="shared" si="57"/>
        <v>16386.648486138831</v>
      </c>
      <c r="I326" s="189">
        <f t="shared" si="58"/>
        <v>0</v>
      </c>
      <c r="J326" s="88">
        <f t="shared" si="59"/>
        <v>0</v>
      </c>
      <c r="K326" s="189">
        <f t="shared" si="64"/>
        <v>-103.22980023684718</v>
      </c>
      <c r="L326" s="88">
        <f t="shared" si="60"/>
        <v>-2597.9843825607331</v>
      </c>
      <c r="M326" s="89">
        <f t="shared" si="65"/>
        <v>13788.664103578098</v>
      </c>
      <c r="N326" s="89">
        <f t="shared" si="66"/>
        <v>292996.66410357808</v>
      </c>
      <c r="O326" s="89">
        <f t="shared" si="67"/>
        <v>11642.097353819609</v>
      </c>
      <c r="P326" s="90">
        <f t="shared" si="61"/>
        <v>0.95871851869134606</v>
      </c>
      <c r="Q326" s="227">
        <f>SUMIFS([1]april25!$Q$7:$Q$363,[1]april25!$B$7:$B$363,B326)</f>
        <v>2385.0519977924087</v>
      </c>
      <c r="R326" s="90">
        <f t="shared" si="68"/>
        <v>0.11309201084356561</v>
      </c>
      <c r="S326" s="90">
        <f t="shared" si="68"/>
        <v>0.10818267666771485</v>
      </c>
      <c r="T326" s="92">
        <v>25167</v>
      </c>
      <c r="U326" s="1">
        <f>SUMIFS([1]april25!$U$7:$U$363,[1]april25!$B$7:$B$363,B326)</f>
        <v>250840</v>
      </c>
      <c r="V326" s="1">
        <f>SUMIFS([1]april25!$V$7:$V$363,[1]april25!$B$7:$B$363,B326)</f>
        <v>10011.17496807152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355</v>
      </c>
      <c r="D327" s="1">
        <v>28019</v>
      </c>
      <c r="E327" s="86">
        <f t="shared" si="62"/>
        <v>9824.3338008415158</v>
      </c>
      <c r="F327" s="87">
        <f t="shared" ref="F327:F362" si="70">E327/E$365</f>
        <v>0.80902697017749414</v>
      </c>
      <c r="G327" s="189">
        <f t="shared" si="63"/>
        <v>1438.4401419063142</v>
      </c>
      <c r="H327" s="189">
        <f t="shared" ref="H327:H362" si="71">G327*T327/1000</f>
        <v>4102.4312847168085</v>
      </c>
      <c r="I327" s="189">
        <f t="shared" ref="I327:I362" si="72">IF(E327+Y327&lt;(E$365+Y$365)*0.9,((E$365+Y$365)*0.9-E327-Y327)*0.35,0)</f>
        <v>386.96871164875529</v>
      </c>
      <c r="J327" s="88">
        <f t="shared" ref="J327:J362" si="73">I327*T327/1000</f>
        <v>1103.6347656222501</v>
      </c>
      <c r="K327" s="189">
        <f t="shared" si="64"/>
        <v>283.73891141190813</v>
      </c>
      <c r="L327" s="88">
        <f t="shared" ref="L327:L362" si="74">K327*T327/1000</f>
        <v>809.22337534676205</v>
      </c>
      <c r="M327" s="89">
        <f t="shared" si="65"/>
        <v>4911.6546600635702</v>
      </c>
      <c r="N327" s="89">
        <f t="shared" si="66"/>
        <v>32930.65466006357</v>
      </c>
      <c r="O327" s="89">
        <f t="shared" si="67"/>
        <v>11546.512854159737</v>
      </c>
      <c r="P327" s="90">
        <f t="shared" ref="P327:P362" si="75">O327/O$365</f>
        <v>0.95084720245521259</v>
      </c>
      <c r="Q327" s="227">
        <f>SUMIFS([1]april25!$Q$7:$Q$363,[1]april25!$B$7:$B$363,B327)</f>
        <v>161.06058330986161</v>
      </c>
      <c r="R327" s="90">
        <f t="shared" si="68"/>
        <v>0.17435768473112873</v>
      </c>
      <c r="S327" s="90">
        <f t="shared" si="68"/>
        <v>0.17147532014728664</v>
      </c>
      <c r="T327" s="92">
        <v>2852</v>
      </c>
      <c r="U327" s="1">
        <f>SUMIFS([1]april25!$U$7:$U$363,[1]april25!$B$7:$B$363,B327)</f>
        <v>23859</v>
      </c>
      <c r="V327" s="1">
        <f>SUMIFS([1]april25!$V$7:$V$363,[1]april25!$B$7:$B$363,B327)</f>
        <v>8386.2917398945519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356</v>
      </c>
      <c r="D328" s="1">
        <v>43698</v>
      </c>
      <c r="E328" s="86">
        <f t="shared" ref="E328:E362" si="76">D328/T328*1000</f>
        <v>10382.038488952245</v>
      </c>
      <c r="F328" s="87">
        <f t="shared" si="70"/>
        <v>0.85495355850629873</v>
      </c>
      <c r="G328" s="189">
        <f t="shared" ref="G328:G363" si="77">($E$365+$Y$365-E328-Y328)*0.62</f>
        <v>1092.6632352776621</v>
      </c>
      <c r="H328" s="189">
        <f t="shared" si="71"/>
        <v>4599.0195572836801</v>
      </c>
      <c r="I328" s="189">
        <f t="shared" si="72"/>
        <v>191.77207081000014</v>
      </c>
      <c r="J328" s="88">
        <f t="shared" si="73"/>
        <v>807.16864603929059</v>
      </c>
      <c r="K328" s="189">
        <f t="shared" ref="K328:K362" si="78">I328+J$367</f>
        <v>88.542270573152962</v>
      </c>
      <c r="L328" s="88">
        <f t="shared" si="74"/>
        <v>372.67441684240077</v>
      </c>
      <c r="M328" s="89">
        <f t="shared" ref="M328:M362" si="79">+H328+L328</f>
        <v>4971.6939741260812</v>
      </c>
      <c r="N328" s="89">
        <f t="shared" ref="N328:N362" si="80">D328+M328</f>
        <v>48669.693974126079</v>
      </c>
      <c r="O328" s="89">
        <f t="shared" ref="O328:O362" si="81">N328/T328*1000</f>
        <v>11563.243994803059</v>
      </c>
      <c r="P328" s="90">
        <f t="shared" si="75"/>
        <v>0.95222500010507671</v>
      </c>
      <c r="Q328" s="227">
        <f>SUMIFS([1]april25!$Q$7:$Q$363,[1]april25!$B$7:$B$363,B328)</f>
        <v>750.75384472342557</v>
      </c>
      <c r="R328" s="90">
        <f t="shared" ref="R328:S362" si="82">(D328-U328)/U328</f>
        <v>0.13154487544668289</v>
      </c>
      <c r="S328" s="90">
        <f t="shared" si="82"/>
        <v>0.15090130952417416</v>
      </c>
      <c r="T328" s="92">
        <v>4209</v>
      </c>
      <c r="U328" s="1">
        <f>SUMIFS([1]april25!$U$7:$U$363,[1]april25!$B$7:$B$363,B328)</f>
        <v>38618</v>
      </c>
      <c r="V328" s="1">
        <f>SUMIFS([1]april25!$V$7:$V$363,[1]april25!$B$7:$B$363,B328)</f>
        <v>9020.7895351553379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357</v>
      </c>
      <c r="D329" s="1">
        <v>14366</v>
      </c>
      <c r="E329" s="86">
        <f t="shared" si="76"/>
        <v>11042.275172943888</v>
      </c>
      <c r="F329" s="87">
        <f t="shared" si="70"/>
        <v>0.90932358449259421</v>
      </c>
      <c r="G329" s="189">
        <f t="shared" si="77"/>
        <v>683.31649120284351</v>
      </c>
      <c r="H329" s="189">
        <f t="shared" si="71"/>
        <v>888.99475505489943</v>
      </c>
      <c r="I329" s="189">
        <f t="shared" si="72"/>
        <v>0</v>
      </c>
      <c r="J329" s="88">
        <f t="shared" si="73"/>
        <v>0</v>
      </c>
      <c r="K329" s="189">
        <f t="shared" si="78"/>
        <v>-103.22980023684718</v>
      </c>
      <c r="L329" s="88">
        <f t="shared" si="74"/>
        <v>-134.30197010813819</v>
      </c>
      <c r="M329" s="89">
        <f t="shared" si="79"/>
        <v>754.69278494676121</v>
      </c>
      <c r="N329" s="89">
        <f t="shared" si="80"/>
        <v>15120.692784946761</v>
      </c>
      <c r="O329" s="89">
        <f t="shared" si="81"/>
        <v>11622.361863909886</v>
      </c>
      <c r="P329" s="90">
        <f t="shared" si="75"/>
        <v>0.95709331499506445</v>
      </c>
      <c r="Q329" s="227">
        <f>SUMIFS([1]april25!$Q$7:$Q$363,[1]april25!$B$7:$B$363,B329)</f>
        <v>195.48716371152534</v>
      </c>
      <c r="R329" s="90">
        <f>(D329-U329)/U329</f>
        <v>2.9156816390858944E-2</v>
      </c>
      <c r="S329" s="90">
        <f t="shared" si="82"/>
        <v>3.7067322281641717E-2</v>
      </c>
      <c r="T329" s="92">
        <v>1301</v>
      </c>
      <c r="U329" s="1">
        <f>SUMIFS([1]april25!$U$7:$U$363,[1]april25!$B$7:$B$363,B329)</f>
        <v>13959</v>
      </c>
      <c r="V329" s="1">
        <f>SUMIFS([1]april25!$V$7:$V$363,[1]april25!$B$7:$B$363,B329)</f>
        <v>10647.597254004577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358</v>
      </c>
      <c r="D330" s="1">
        <v>11706</v>
      </c>
      <c r="E330" s="86">
        <f t="shared" si="76"/>
        <v>11022.598870056496</v>
      </c>
      <c r="F330" s="87">
        <f t="shared" si="70"/>
        <v>0.90770325480592196</v>
      </c>
      <c r="G330" s="189">
        <f t="shared" si="77"/>
        <v>695.51579899302658</v>
      </c>
      <c r="H330" s="189">
        <f t="shared" si="71"/>
        <v>738.63777853059423</v>
      </c>
      <c r="I330" s="189">
        <f t="shared" si="72"/>
        <v>0</v>
      </c>
      <c r="J330" s="88">
        <f t="shared" si="73"/>
        <v>0</v>
      </c>
      <c r="K330" s="189">
        <f t="shared" si="78"/>
        <v>-103.22980023684718</v>
      </c>
      <c r="L330" s="88">
        <f t="shared" si="74"/>
        <v>-109.63004785153171</v>
      </c>
      <c r="M330" s="89">
        <f t="shared" si="79"/>
        <v>629.00773067906255</v>
      </c>
      <c r="N330" s="89">
        <f t="shared" si="80"/>
        <v>12335.007730679063</v>
      </c>
      <c r="O330" s="89">
        <f t="shared" si="81"/>
        <v>11614.884868812676</v>
      </c>
      <c r="P330" s="90">
        <f t="shared" si="75"/>
        <v>0.95647758971412888</v>
      </c>
      <c r="Q330" s="227">
        <f>SUMIFS([1]april25!$Q$7:$Q$363,[1]april25!$B$7:$B$363,B330)</f>
        <v>9.7234649205527148</v>
      </c>
      <c r="R330" s="90">
        <f t="shared" si="82"/>
        <v>7.5523704520396917E-2</v>
      </c>
      <c r="S330" s="90">
        <f t="shared" si="82"/>
        <v>8.3625578000776454E-2</v>
      </c>
      <c r="T330" s="92">
        <v>1062</v>
      </c>
      <c r="U330" s="1">
        <f>SUMIFS([1]april25!$U$7:$U$363,[1]april25!$B$7:$B$363,B330)</f>
        <v>10884</v>
      </c>
      <c r="V330" s="1">
        <f>SUMIFS([1]april25!$V$7:$V$363,[1]april25!$B$7:$B$363,B330)</f>
        <v>10171.962616822429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359</v>
      </c>
      <c r="D331" s="1">
        <v>8273</v>
      </c>
      <c r="E331" s="86">
        <f t="shared" si="76"/>
        <v>8398.9847715736032</v>
      </c>
      <c r="F331" s="87">
        <f t="shared" si="70"/>
        <v>0.69165048135183183</v>
      </c>
      <c r="G331" s="189">
        <f t="shared" si="77"/>
        <v>2322.15654005242</v>
      </c>
      <c r="H331" s="189">
        <f t="shared" si="71"/>
        <v>2287.324191951634</v>
      </c>
      <c r="I331" s="189">
        <f t="shared" si="72"/>
        <v>885.84087189252466</v>
      </c>
      <c r="J331" s="88">
        <f t="shared" si="73"/>
        <v>872.55325881413683</v>
      </c>
      <c r="K331" s="189">
        <f t="shared" si="78"/>
        <v>782.61107165567751</v>
      </c>
      <c r="L331" s="88">
        <f t="shared" si="74"/>
        <v>770.87190558084228</v>
      </c>
      <c r="M331" s="89">
        <f t="shared" si="79"/>
        <v>3058.1960975324764</v>
      </c>
      <c r="N331" s="89">
        <f t="shared" si="80"/>
        <v>11331.196097532476</v>
      </c>
      <c r="O331" s="89">
        <f t="shared" si="81"/>
        <v>11503.752383281702</v>
      </c>
      <c r="P331" s="90">
        <f t="shared" si="75"/>
        <v>0.94732590779044301</v>
      </c>
      <c r="Q331" s="227">
        <f>SUMIFS([1]april25!$Q$7:$Q$363,[1]april25!$B$7:$B$363,B331)</f>
        <v>-4.9220320616354911</v>
      </c>
      <c r="R331" s="90">
        <f t="shared" si="82"/>
        <v>0.17430801987224984</v>
      </c>
      <c r="S331" s="90">
        <f t="shared" si="82"/>
        <v>0.17550021075536879</v>
      </c>
      <c r="T331" s="92">
        <v>985</v>
      </c>
      <c r="U331" s="1">
        <f>SUMIFS([1]april25!$U$7:$U$363,[1]april25!$B$7:$B$363,B331)</f>
        <v>7045</v>
      </c>
      <c r="V331" s="1">
        <f>SUMIFS([1]april25!$V$7:$V$363,[1]april25!$B$7:$B$363,B331)</f>
        <v>7145.0304259634886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360</v>
      </c>
      <c r="D332" s="1">
        <v>57318</v>
      </c>
      <c r="E332" s="86">
        <f t="shared" si="76"/>
        <v>14470.588235294117</v>
      </c>
      <c r="F332" s="87">
        <f t="shared" si="70"/>
        <v>1.1916427509500243</v>
      </c>
      <c r="G332" s="189">
        <f t="shared" si="77"/>
        <v>-1442.2376074542985</v>
      </c>
      <c r="H332" s="189">
        <f t="shared" si="71"/>
        <v>-5712.7031631264763</v>
      </c>
      <c r="I332" s="189">
        <f t="shared" si="72"/>
        <v>0</v>
      </c>
      <c r="J332" s="88">
        <f t="shared" si="73"/>
        <v>0</v>
      </c>
      <c r="K332" s="189">
        <f t="shared" si="78"/>
        <v>-103.22980023684718</v>
      </c>
      <c r="L332" s="88">
        <f t="shared" si="74"/>
        <v>-408.89323873815169</v>
      </c>
      <c r="M332" s="89">
        <f t="shared" si="79"/>
        <v>-6121.5964018646282</v>
      </c>
      <c r="N332" s="89">
        <f t="shared" si="80"/>
        <v>51196.403598135374</v>
      </c>
      <c r="O332" s="89">
        <f t="shared" si="81"/>
        <v>12925.120827602972</v>
      </c>
      <c r="P332" s="90">
        <f t="shared" si="75"/>
        <v>1.0643745982488877</v>
      </c>
      <c r="Q332" s="227">
        <f>SUMIFS([1]april25!$Q$7:$Q$363,[1]april25!$B$7:$B$363,B332)</f>
        <v>-3156.7122556023432</v>
      </c>
      <c r="R332" s="90">
        <f t="shared" si="82"/>
        <v>8.0594988971212034E-2</v>
      </c>
      <c r="S332" s="90">
        <f t="shared" si="82"/>
        <v>8.7415204756185555E-2</v>
      </c>
      <c r="T332" s="92">
        <v>3961</v>
      </c>
      <c r="U332" s="1">
        <f>SUMIFS([1]april25!$U$7:$U$363,[1]april25!$B$7:$B$363,B332)</f>
        <v>53043</v>
      </c>
      <c r="V332" s="1">
        <f>SUMIFS([1]april25!$V$7:$V$363,[1]april25!$B$7:$B$363,B332)</f>
        <v>13307.325639739087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361</v>
      </c>
      <c r="D333" s="1">
        <v>21254</v>
      </c>
      <c r="E333" s="86">
        <f t="shared" si="76"/>
        <v>10044.423440453686</v>
      </c>
      <c r="F333" s="87">
        <f t="shared" si="70"/>
        <v>0.82715119701185102</v>
      </c>
      <c r="G333" s="189">
        <f t="shared" si="77"/>
        <v>1301.9845653467689</v>
      </c>
      <c r="H333" s="189">
        <f t="shared" si="71"/>
        <v>2754.9993402737632</v>
      </c>
      <c r="I333" s="189">
        <f t="shared" si="72"/>
        <v>309.93733778449587</v>
      </c>
      <c r="J333" s="88">
        <f t="shared" si="73"/>
        <v>655.82740675199318</v>
      </c>
      <c r="K333" s="189">
        <f t="shared" si="78"/>
        <v>206.70753754764868</v>
      </c>
      <c r="L333" s="88">
        <f t="shared" si="74"/>
        <v>437.39314945082458</v>
      </c>
      <c r="M333" s="89">
        <f t="shared" si="79"/>
        <v>3192.3924897245879</v>
      </c>
      <c r="N333" s="89">
        <f t="shared" si="80"/>
        <v>24446.392489724589</v>
      </c>
      <c r="O333" s="89">
        <f t="shared" si="81"/>
        <v>11553.115543348104</v>
      </c>
      <c r="P333" s="90">
        <f t="shared" si="75"/>
        <v>0.95139092926024349</v>
      </c>
      <c r="Q333" s="227">
        <f>SUMIFS([1]april25!$Q$7:$Q$363,[1]april25!$B$7:$B$363,B333)</f>
        <v>374.82559406860719</v>
      </c>
      <c r="R333" s="90">
        <f t="shared" si="82"/>
        <v>0.16434754026514736</v>
      </c>
      <c r="S333" s="90">
        <f t="shared" si="82"/>
        <v>0.13848537845396489</v>
      </c>
      <c r="T333" s="92">
        <v>2116</v>
      </c>
      <c r="U333" s="1">
        <f>SUMIFS([1]april25!$U$7:$U$363,[1]april25!$B$7:$B$363,B333)</f>
        <v>18254</v>
      </c>
      <c r="V333" s="1">
        <f>SUMIFS([1]april25!$V$7:$V$363,[1]april25!$B$7:$B$363,B333)</f>
        <v>8822.6196230062833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362</v>
      </c>
      <c r="D334" s="1">
        <v>79301</v>
      </c>
      <c r="E334" s="86">
        <f t="shared" si="76"/>
        <v>11672.210774212541</v>
      </c>
      <c r="F334" s="87">
        <f t="shared" si="70"/>
        <v>0.96119833765475393</v>
      </c>
      <c r="G334" s="189">
        <f t="shared" si="77"/>
        <v>292.75641841627862</v>
      </c>
      <c r="H334" s="189">
        <f t="shared" si="71"/>
        <v>1988.9871067201971</v>
      </c>
      <c r="I334" s="189">
        <f t="shared" si="72"/>
        <v>0</v>
      </c>
      <c r="J334" s="88">
        <f t="shared" si="73"/>
        <v>0</v>
      </c>
      <c r="K334" s="189">
        <f t="shared" si="78"/>
        <v>-103.22980023684718</v>
      </c>
      <c r="L334" s="88">
        <f t="shared" si="74"/>
        <v>-701.34326280913979</v>
      </c>
      <c r="M334" s="89">
        <f t="shared" si="79"/>
        <v>1287.6438439110573</v>
      </c>
      <c r="N334" s="89">
        <f t="shared" si="80"/>
        <v>80588.643843911064</v>
      </c>
      <c r="O334" s="89">
        <f t="shared" si="81"/>
        <v>11861.737392391973</v>
      </c>
      <c r="P334" s="90">
        <f t="shared" si="75"/>
        <v>0.97680572119668507</v>
      </c>
      <c r="Q334" s="227">
        <f>SUMIFS([1]april25!$Q$7:$Q$363,[1]april25!$B$7:$B$363,B334)</f>
        <v>-819.44129880392643</v>
      </c>
      <c r="R334" s="90">
        <f t="shared" si="82"/>
        <v>9.5817154227755746E-2</v>
      </c>
      <c r="S334" s="90">
        <f t="shared" si="82"/>
        <v>8.2913802396990297E-2</v>
      </c>
      <c r="T334" s="92">
        <v>6794</v>
      </c>
      <c r="U334" s="1">
        <f>SUMIFS([1]april25!$U$7:$U$363,[1]april25!$B$7:$B$363,B334)</f>
        <v>72367</v>
      </c>
      <c r="V334" s="1">
        <f>SUMIFS([1]april25!$V$7:$V$363,[1]april25!$B$7:$B$363,B334)</f>
        <v>10778.522490318737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363</v>
      </c>
      <c r="D335" s="1">
        <v>37545</v>
      </c>
      <c r="E335" s="86">
        <f t="shared" si="76"/>
        <v>10626.945938296065</v>
      </c>
      <c r="F335" s="87">
        <f t="shared" si="70"/>
        <v>0.87512151449528974</v>
      </c>
      <c r="G335" s="189">
        <f t="shared" si="77"/>
        <v>940.82061668449376</v>
      </c>
      <c r="H335" s="189">
        <f t="shared" si="71"/>
        <v>3323.9192387463168</v>
      </c>
      <c r="I335" s="189">
        <f t="shared" si="72"/>
        <v>106.05446353966308</v>
      </c>
      <c r="J335" s="88">
        <f t="shared" si="73"/>
        <v>374.69041968562965</v>
      </c>
      <c r="K335" s="189">
        <f t="shared" si="78"/>
        <v>2.8246633028158925</v>
      </c>
      <c r="L335" s="88">
        <f t="shared" si="74"/>
        <v>9.9795354488485479</v>
      </c>
      <c r="M335" s="89">
        <f t="shared" si="79"/>
        <v>3333.8987741951655</v>
      </c>
      <c r="N335" s="89">
        <f t="shared" si="80"/>
        <v>40878.898774195164</v>
      </c>
      <c r="O335" s="89">
        <f t="shared" si="81"/>
        <v>11570.591218283376</v>
      </c>
      <c r="P335" s="90">
        <f t="shared" si="75"/>
        <v>0.9528300387847467</v>
      </c>
      <c r="Q335" s="227">
        <f>SUMIFS([1]april25!$Q$7:$Q$363,[1]april25!$B$7:$B$363,B335)</f>
        <v>532.77583830075355</v>
      </c>
      <c r="R335" s="90">
        <f t="shared" si="82"/>
        <v>0.14718284038132487</v>
      </c>
      <c r="S335" s="90">
        <f t="shared" si="82"/>
        <v>0.13159699935718008</v>
      </c>
      <c r="T335" s="92">
        <v>3533</v>
      </c>
      <c r="U335" s="1">
        <f>SUMIFS([1]april25!$U$7:$U$363,[1]april25!$B$7:$B$363,B335)</f>
        <v>32728</v>
      </c>
      <c r="V335" s="1">
        <f>SUMIFS([1]april25!$V$7:$V$363,[1]april25!$B$7:$B$363,B335)</f>
        <v>9391.1047345767565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364</v>
      </c>
      <c r="D336" s="1">
        <v>11048</v>
      </c>
      <c r="E336" s="86">
        <f t="shared" si="76"/>
        <v>10334.892422825071</v>
      </c>
      <c r="F336" s="87">
        <f t="shared" si="70"/>
        <v>0.85107111316111017</v>
      </c>
      <c r="G336" s="189">
        <f t="shared" si="77"/>
        <v>1121.8937962765101</v>
      </c>
      <c r="H336" s="189">
        <f t="shared" si="71"/>
        <v>1199.3044682195891</v>
      </c>
      <c r="I336" s="189">
        <f t="shared" si="72"/>
        <v>208.27319395451104</v>
      </c>
      <c r="J336" s="88">
        <f t="shared" si="73"/>
        <v>222.64404433737229</v>
      </c>
      <c r="K336" s="189">
        <f t="shared" si="78"/>
        <v>105.04339371766386</v>
      </c>
      <c r="L336" s="88">
        <f t="shared" si="74"/>
        <v>112.29138788418267</v>
      </c>
      <c r="M336" s="89">
        <f t="shared" si="79"/>
        <v>1311.5958561037719</v>
      </c>
      <c r="N336" s="89">
        <f t="shared" si="80"/>
        <v>12359.595856103771</v>
      </c>
      <c r="O336" s="89">
        <f t="shared" si="81"/>
        <v>11561.829612819243</v>
      </c>
      <c r="P336" s="90">
        <f t="shared" si="75"/>
        <v>0.95210852674472113</v>
      </c>
      <c r="Q336" s="227">
        <f>SUMIFS([1]april25!$Q$7:$Q$363,[1]april25!$B$7:$B$363,B336)</f>
        <v>15.511743884375619</v>
      </c>
      <c r="R336" s="90">
        <f t="shared" si="82"/>
        <v>0.20073905010324963</v>
      </c>
      <c r="S336" s="90">
        <f t="shared" si="82"/>
        <v>0.20523199322805141</v>
      </c>
      <c r="T336" s="92">
        <v>1069</v>
      </c>
      <c r="U336" s="1">
        <f>SUMIFS([1]april25!$U$7:$U$363,[1]april25!$B$7:$B$363,B336)</f>
        <v>9201</v>
      </c>
      <c r="V336" s="1">
        <f>SUMIFS([1]april25!$V$7:$V$363,[1]april25!$B$7:$B$363,B336)</f>
        <v>8575.0232991612302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365</v>
      </c>
      <c r="D337" s="1">
        <v>167333</v>
      </c>
      <c r="E337" s="86">
        <f t="shared" si="76"/>
        <v>11194.340379983945</v>
      </c>
      <c r="F337" s="87">
        <f t="shared" si="70"/>
        <v>0.92184604720762264</v>
      </c>
      <c r="G337" s="189">
        <f t="shared" si="77"/>
        <v>589.03606283800798</v>
      </c>
      <c r="H337" s="189">
        <f t="shared" si="71"/>
        <v>8804.9110673025443</v>
      </c>
      <c r="I337" s="189">
        <f t="shared" si="72"/>
        <v>0</v>
      </c>
      <c r="J337" s="88">
        <f t="shared" si="73"/>
        <v>0</v>
      </c>
      <c r="K337" s="189">
        <f t="shared" si="78"/>
        <v>-103.22980023684718</v>
      </c>
      <c r="L337" s="88">
        <f t="shared" si="74"/>
        <v>-1543.0790539403915</v>
      </c>
      <c r="M337" s="89">
        <f t="shared" si="79"/>
        <v>7261.8320133621528</v>
      </c>
      <c r="N337" s="89">
        <f t="shared" si="80"/>
        <v>174594.83201336215</v>
      </c>
      <c r="O337" s="89">
        <f t="shared" si="81"/>
        <v>11680.146642585103</v>
      </c>
      <c r="P337" s="90">
        <f t="shared" si="75"/>
        <v>0.96185185082677482</v>
      </c>
      <c r="Q337" s="227">
        <f>SUMIFS([1]april25!$Q$7:$Q$363,[1]april25!$B$7:$B$363,B337)</f>
        <v>928.05920304370466</v>
      </c>
      <c r="R337" s="90">
        <f t="shared" si="82"/>
        <v>9.370833224398023E-2</v>
      </c>
      <c r="S337" s="90">
        <f t="shared" si="82"/>
        <v>8.9757285285111121E-2</v>
      </c>
      <c r="T337" s="92">
        <v>14948</v>
      </c>
      <c r="U337" s="1">
        <f>SUMIFS([1]april25!$U$7:$U$363,[1]april25!$B$7:$B$363,B337)</f>
        <v>152996</v>
      </c>
      <c r="V337" s="1">
        <f>SUMIFS([1]april25!$V$7:$V$363,[1]april25!$B$7:$B$363,B337)</f>
        <v>10272.324425943334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366</v>
      </c>
      <c r="D338" s="1">
        <v>54556</v>
      </c>
      <c r="E338" s="86">
        <f t="shared" si="76"/>
        <v>9750.8489722966951</v>
      </c>
      <c r="F338" s="87">
        <f t="shared" si="70"/>
        <v>0.80297554629503853</v>
      </c>
      <c r="G338" s="189">
        <f t="shared" si="77"/>
        <v>1484.0007356041031</v>
      </c>
      <c r="H338" s="189">
        <f t="shared" si="71"/>
        <v>8302.9841157049559</v>
      </c>
      <c r="I338" s="189">
        <f t="shared" si="72"/>
        <v>412.68840163944247</v>
      </c>
      <c r="J338" s="88">
        <f t="shared" si="73"/>
        <v>2308.9916071726807</v>
      </c>
      <c r="K338" s="189">
        <f t="shared" si="78"/>
        <v>309.45860140259526</v>
      </c>
      <c r="L338" s="88">
        <f t="shared" si="74"/>
        <v>1731.4208748475205</v>
      </c>
      <c r="M338" s="89">
        <f t="shared" si="79"/>
        <v>10034.404990552477</v>
      </c>
      <c r="N338" s="89">
        <f t="shared" si="80"/>
        <v>64590.404990552473</v>
      </c>
      <c r="O338" s="89">
        <f t="shared" si="81"/>
        <v>11544.308309303391</v>
      </c>
      <c r="P338" s="90">
        <f t="shared" si="75"/>
        <v>0.95066565973873884</v>
      </c>
      <c r="Q338" s="227">
        <f>SUMIFS([1]april25!$Q$7:$Q$363,[1]april25!$B$7:$B$363,B338)</f>
        <v>662.08114783262317</v>
      </c>
      <c r="R338" s="90">
        <f t="shared" si="82"/>
        <v>0.15935992519710138</v>
      </c>
      <c r="S338" s="90">
        <f t="shared" si="82"/>
        <v>0.15438679951260989</v>
      </c>
      <c r="T338" s="92">
        <v>5595</v>
      </c>
      <c r="U338" s="1">
        <f>SUMIFS([1]april25!$U$7:$U$363,[1]april25!$B$7:$B$363,B338)</f>
        <v>47057</v>
      </c>
      <c r="V338" s="1">
        <f>SUMIFS([1]april25!$V$7:$V$363,[1]april25!$B$7:$B$363,B338)</f>
        <v>8446.7779572787658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367</v>
      </c>
      <c r="D339" s="1">
        <v>22575</v>
      </c>
      <c r="E339" s="86">
        <f t="shared" si="76"/>
        <v>10155.19568151147</v>
      </c>
      <c r="F339" s="87">
        <f t="shared" si="70"/>
        <v>0.83627321305685487</v>
      </c>
      <c r="G339" s="189">
        <f t="shared" si="77"/>
        <v>1233.3057758909426</v>
      </c>
      <c r="H339" s="189">
        <f t="shared" si="71"/>
        <v>2741.6387398055658</v>
      </c>
      <c r="I339" s="189">
        <f t="shared" si="72"/>
        <v>271.16705341427132</v>
      </c>
      <c r="J339" s="88">
        <f t="shared" si="73"/>
        <v>602.80435973992508</v>
      </c>
      <c r="K339" s="189">
        <f t="shared" si="78"/>
        <v>167.93725317742414</v>
      </c>
      <c r="L339" s="88">
        <f t="shared" si="74"/>
        <v>373.32451381341383</v>
      </c>
      <c r="M339" s="89">
        <f t="shared" si="79"/>
        <v>3114.9632536189797</v>
      </c>
      <c r="N339" s="89">
        <f t="shared" si="80"/>
        <v>25689.963253618978</v>
      </c>
      <c r="O339" s="89">
        <f t="shared" si="81"/>
        <v>11556.438710579836</v>
      </c>
      <c r="P339" s="90">
        <f t="shared" si="75"/>
        <v>0.95166458974159351</v>
      </c>
      <c r="Q339" s="227">
        <f>SUMIFS([1]april25!$Q$7:$Q$363,[1]april25!$B$7:$B$363,B339)</f>
        <v>227.31671342840855</v>
      </c>
      <c r="R339" s="90">
        <f t="shared" si="82"/>
        <v>0.11591695501730104</v>
      </c>
      <c r="S339" s="90">
        <f t="shared" si="82"/>
        <v>0.1229447720979316</v>
      </c>
      <c r="T339" s="92">
        <v>2223</v>
      </c>
      <c r="U339" s="1">
        <f>SUMIFS([1]april25!$U$7:$U$363,[1]april25!$B$7:$B$363,B339)</f>
        <v>20230</v>
      </c>
      <c r="V339" s="1">
        <f>SUMIFS([1]april25!$V$7:$V$363,[1]april25!$B$7:$B$363,B339)</f>
        <v>9043.3616450603495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368</v>
      </c>
      <c r="D340" s="1">
        <v>26591</v>
      </c>
      <c r="E340" s="86">
        <f t="shared" si="76"/>
        <v>9726.0424286759335</v>
      </c>
      <c r="F340" s="87">
        <f t="shared" si="70"/>
        <v>0.8009327448967023</v>
      </c>
      <c r="G340" s="189">
        <f t="shared" si="77"/>
        <v>1499.3807926489751</v>
      </c>
      <c r="H340" s="189">
        <f t="shared" si="71"/>
        <v>4099.3070871022983</v>
      </c>
      <c r="I340" s="189">
        <f t="shared" si="72"/>
        <v>421.37069190670906</v>
      </c>
      <c r="J340" s="88">
        <f t="shared" si="73"/>
        <v>1152.0274716729427</v>
      </c>
      <c r="K340" s="189">
        <f t="shared" si="78"/>
        <v>318.14089166986184</v>
      </c>
      <c r="L340" s="88">
        <f t="shared" si="74"/>
        <v>869.79719782540224</v>
      </c>
      <c r="M340" s="89">
        <f t="shared" si="79"/>
        <v>4969.1042849277001</v>
      </c>
      <c r="N340" s="89">
        <f t="shared" si="80"/>
        <v>31560.1042849277</v>
      </c>
      <c r="O340" s="89">
        <f t="shared" si="81"/>
        <v>11543.564112994769</v>
      </c>
      <c r="P340" s="90">
        <f t="shared" si="75"/>
        <v>0.95060437569678879</v>
      </c>
      <c r="Q340" s="227">
        <f>SUMIFS([1]april25!$Q$7:$Q$363,[1]april25!$B$7:$B$363,B340)</f>
        <v>458.64551709998523</v>
      </c>
      <c r="R340" s="90">
        <f t="shared" si="82"/>
        <v>0.11929115629077745</v>
      </c>
      <c r="S340" s="90">
        <f t="shared" si="82"/>
        <v>0.12297572849509963</v>
      </c>
      <c r="T340" s="92">
        <v>2734</v>
      </c>
      <c r="U340" s="1">
        <f>SUMIFS([1]april25!$U$7:$U$363,[1]april25!$B$7:$B$363,B340)</f>
        <v>23757</v>
      </c>
      <c r="V340" s="1">
        <f>SUMIFS([1]april25!$V$7:$V$363,[1]april25!$B$7:$B$363,B340)</f>
        <v>8660.9551585854915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369</v>
      </c>
      <c r="D341" s="1">
        <v>22054</v>
      </c>
      <c r="E341" s="86">
        <f t="shared" si="76"/>
        <v>12057.955166757791</v>
      </c>
      <c r="F341" s="87">
        <f t="shared" si="70"/>
        <v>0.99296411673863549</v>
      </c>
      <c r="G341" s="189">
        <f t="shared" si="77"/>
        <v>53.594895038223733</v>
      </c>
      <c r="H341" s="189">
        <f t="shared" si="71"/>
        <v>98.025063024911205</v>
      </c>
      <c r="I341" s="189">
        <f t="shared" si="72"/>
        <v>0</v>
      </c>
      <c r="J341" s="88">
        <f t="shared" si="73"/>
        <v>0</v>
      </c>
      <c r="K341" s="189">
        <f t="shared" si="78"/>
        <v>-103.22980023684718</v>
      </c>
      <c r="L341" s="88">
        <f t="shared" si="74"/>
        <v>-188.8073046331935</v>
      </c>
      <c r="M341" s="89">
        <f t="shared" si="79"/>
        <v>-90.782241608282291</v>
      </c>
      <c r="N341" s="89">
        <f t="shared" si="80"/>
        <v>21963.217758391718</v>
      </c>
      <c r="O341" s="89">
        <f t="shared" si="81"/>
        <v>12008.320261559169</v>
      </c>
      <c r="P341" s="90">
        <f t="shared" si="75"/>
        <v>0.98887671724856008</v>
      </c>
      <c r="Q341" s="227">
        <f>SUMIFS([1]april25!$Q$7:$Q$363,[1]april25!$B$7:$B$363,B341)</f>
        <v>-1112.4462548590488</v>
      </c>
      <c r="R341" s="90">
        <f t="shared" si="82"/>
        <v>0.18398024373221666</v>
      </c>
      <c r="S341" s="90">
        <f t="shared" si="82"/>
        <v>0.18139089382793636</v>
      </c>
      <c r="T341" s="92">
        <v>1829</v>
      </c>
      <c r="U341" s="1">
        <f>SUMIFS([1]april25!$U$7:$U$363,[1]april25!$B$7:$B$363,B341)</f>
        <v>18627</v>
      </c>
      <c r="V341" s="1">
        <f>SUMIFS([1]april25!$V$7:$V$363,[1]april25!$B$7:$B$363,B341)</f>
        <v>10206.575342465752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370</v>
      </c>
      <c r="D342" s="1">
        <v>22319</v>
      </c>
      <c r="E342" s="86">
        <f t="shared" si="76"/>
        <v>11416.368286445011</v>
      </c>
      <c r="F342" s="87">
        <f t="shared" si="70"/>
        <v>0.94012988895205341</v>
      </c>
      <c r="G342" s="189">
        <f t="shared" si="77"/>
        <v>451.37876083214707</v>
      </c>
      <c r="H342" s="189">
        <f t="shared" si="71"/>
        <v>882.44547742684756</v>
      </c>
      <c r="I342" s="189">
        <f t="shared" si="72"/>
        <v>0</v>
      </c>
      <c r="J342" s="88">
        <f t="shared" si="73"/>
        <v>0</v>
      </c>
      <c r="K342" s="189">
        <f t="shared" si="78"/>
        <v>-103.22980023684718</v>
      </c>
      <c r="L342" s="88">
        <f t="shared" si="74"/>
        <v>-201.81425946303622</v>
      </c>
      <c r="M342" s="89">
        <f t="shared" si="79"/>
        <v>680.63121796381131</v>
      </c>
      <c r="N342" s="89">
        <f t="shared" si="80"/>
        <v>22999.631217963812</v>
      </c>
      <c r="O342" s="89">
        <f t="shared" si="81"/>
        <v>11764.517247040314</v>
      </c>
      <c r="P342" s="90">
        <f t="shared" si="75"/>
        <v>0.96879971068965898</v>
      </c>
      <c r="Q342" s="227">
        <f>SUMIFS([1]april25!$Q$7:$Q$363,[1]april25!$B$7:$B$363,B342)</f>
        <v>-1080.1000938630441</v>
      </c>
      <c r="R342" s="90">
        <f t="shared" si="82"/>
        <v>0.19653675012062402</v>
      </c>
      <c r="S342" s="90">
        <f t="shared" si="82"/>
        <v>0.20816549602972456</v>
      </c>
      <c r="T342" s="92">
        <v>1955</v>
      </c>
      <c r="U342" s="1">
        <f>SUMIFS([1]april25!$U$7:$U$363,[1]april25!$B$7:$B$363,B342)</f>
        <v>18653</v>
      </c>
      <c r="V342" s="1">
        <f>SUMIFS([1]april25!$V$7:$V$363,[1]april25!$B$7:$B$363,B342)</f>
        <v>9449.3414387031407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371</v>
      </c>
      <c r="D343" s="1">
        <v>28382</v>
      </c>
      <c r="E343" s="86">
        <f t="shared" si="76"/>
        <v>10194.683908045978</v>
      </c>
      <c r="F343" s="87">
        <f t="shared" si="70"/>
        <v>0.83952504070425815</v>
      </c>
      <c r="G343" s="189">
        <f t="shared" si="77"/>
        <v>1208.8230754395479</v>
      </c>
      <c r="H343" s="189">
        <f t="shared" si="71"/>
        <v>3365.3634420237013</v>
      </c>
      <c r="I343" s="189">
        <f t="shared" si="72"/>
        <v>257.34617412719359</v>
      </c>
      <c r="J343" s="88">
        <f t="shared" si="73"/>
        <v>716.45174877010697</v>
      </c>
      <c r="K343" s="189">
        <f t="shared" si="78"/>
        <v>154.11637389034641</v>
      </c>
      <c r="L343" s="88">
        <f t="shared" si="74"/>
        <v>429.05998491072438</v>
      </c>
      <c r="M343" s="89">
        <f t="shared" si="79"/>
        <v>3794.4234269344256</v>
      </c>
      <c r="N343" s="89">
        <f t="shared" si="80"/>
        <v>32176.423426934427</v>
      </c>
      <c r="O343" s="89">
        <f t="shared" si="81"/>
        <v>11557.623357375873</v>
      </c>
      <c r="P343" s="90">
        <f t="shared" si="75"/>
        <v>0.95176214457101571</v>
      </c>
      <c r="Q343" s="227">
        <f>SUMIFS([1]april25!$Q$7:$Q$363,[1]april25!$B$7:$B$363,B343)</f>
        <v>507.06800278213586</v>
      </c>
      <c r="R343" s="90">
        <f t="shared" si="82"/>
        <v>9.0650578334550203E-2</v>
      </c>
      <c r="S343" s="90">
        <f t="shared" si="82"/>
        <v>9.4568145067073908E-2</v>
      </c>
      <c r="T343" s="92">
        <v>2784</v>
      </c>
      <c r="U343" s="1">
        <f>SUMIFS([1]april25!$U$7:$U$363,[1]april25!$B$7:$B$363,B343)</f>
        <v>26023</v>
      </c>
      <c r="V343" s="1">
        <f>SUMIFS([1]april25!$V$7:$V$363,[1]april25!$B$7:$B$363,B343)</f>
        <v>9313.8869005010729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372</v>
      </c>
      <c r="D344" s="1">
        <v>49407</v>
      </c>
      <c r="E344" s="86">
        <f t="shared" si="76"/>
        <v>10271.725571725572</v>
      </c>
      <c r="F344" s="87">
        <f t="shared" si="70"/>
        <v>0.84586936745532981</v>
      </c>
      <c r="G344" s="189">
        <f t="shared" si="77"/>
        <v>1161.0572439581993</v>
      </c>
      <c r="H344" s="189">
        <f t="shared" si="71"/>
        <v>5584.6853434389386</v>
      </c>
      <c r="I344" s="189">
        <f t="shared" si="72"/>
        <v>230.38159183933556</v>
      </c>
      <c r="J344" s="88">
        <f t="shared" si="73"/>
        <v>1108.135456747204</v>
      </c>
      <c r="K344" s="189">
        <f t="shared" si="78"/>
        <v>127.15179160248837</v>
      </c>
      <c r="L344" s="88">
        <f t="shared" si="74"/>
        <v>611.60011760796908</v>
      </c>
      <c r="M344" s="89">
        <f t="shared" si="79"/>
        <v>6196.2854610469076</v>
      </c>
      <c r="N344" s="89">
        <f t="shared" si="80"/>
        <v>55603.285461046908</v>
      </c>
      <c r="O344" s="89">
        <f t="shared" si="81"/>
        <v>11559.934607286259</v>
      </c>
      <c r="P344" s="90">
        <f t="shared" si="75"/>
        <v>0.95195247437354769</v>
      </c>
      <c r="Q344" s="227">
        <f>SUMIFS([1]april25!$Q$7:$Q$363,[1]april25!$B$7:$B$363,B344)</f>
        <v>809.28312262286909</v>
      </c>
      <c r="R344" s="90">
        <f t="shared" si="82"/>
        <v>0.14492619284870115</v>
      </c>
      <c r="S344" s="90">
        <f t="shared" si="82"/>
        <v>0.14111770655232297</v>
      </c>
      <c r="T344" s="92">
        <v>4810</v>
      </c>
      <c r="U344" s="1">
        <f>SUMIFS([1]april25!$U$7:$U$363,[1]april25!$B$7:$B$363,B344)</f>
        <v>43153</v>
      </c>
      <c r="V344" s="1">
        <f>SUMIFS([1]april25!$V$7:$V$363,[1]april25!$B$7:$B$363,B344)</f>
        <v>9001.4601585314977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373</v>
      </c>
      <c r="D345" s="1">
        <v>15850</v>
      </c>
      <c r="E345" s="86">
        <f t="shared" si="76"/>
        <v>14014.146772767463</v>
      </c>
      <c r="F345" s="87">
        <f t="shared" si="70"/>
        <v>1.1540551179382375</v>
      </c>
      <c r="G345" s="189">
        <f t="shared" si="77"/>
        <v>-1159.2439006877728</v>
      </c>
      <c r="H345" s="189">
        <f t="shared" si="71"/>
        <v>-1311.104851677871</v>
      </c>
      <c r="I345" s="189">
        <f t="shared" si="72"/>
        <v>0</v>
      </c>
      <c r="J345" s="88">
        <f t="shared" si="73"/>
        <v>0</v>
      </c>
      <c r="K345" s="189">
        <f t="shared" si="78"/>
        <v>-103.22980023684718</v>
      </c>
      <c r="L345" s="88">
        <f t="shared" si="74"/>
        <v>-116.75290406787416</v>
      </c>
      <c r="M345" s="89">
        <f t="shared" si="79"/>
        <v>-1427.8577557457452</v>
      </c>
      <c r="N345" s="89">
        <f t="shared" si="80"/>
        <v>14422.142244254255</v>
      </c>
      <c r="O345" s="89">
        <f t="shared" si="81"/>
        <v>12751.673071842843</v>
      </c>
      <c r="P345" s="90">
        <f t="shared" si="75"/>
        <v>1.0500912977044088</v>
      </c>
      <c r="Q345" s="227">
        <f>SUMIFS([1]april25!$Q$7:$Q$363,[1]april25!$B$7:$B$363,B345)</f>
        <v>-767.15806136992023</v>
      </c>
      <c r="R345" s="90">
        <f t="shared" si="82"/>
        <v>0.31622654044178705</v>
      </c>
      <c r="S345" s="90">
        <f t="shared" si="82"/>
        <v>0.34648462183125328</v>
      </c>
      <c r="T345" s="92">
        <v>1131</v>
      </c>
      <c r="U345" s="1">
        <f>SUMIFS([1]april25!$U$7:$U$363,[1]april25!$B$7:$B$363,B345)</f>
        <v>12042</v>
      </c>
      <c r="V345" s="1">
        <f>SUMIFS([1]april25!$V$7:$V$363,[1]april25!$B$7:$B$363,B345)</f>
        <v>10407.951598962836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374</v>
      </c>
      <c r="D346" s="1">
        <v>239203</v>
      </c>
      <c r="E346" s="86">
        <f t="shared" si="76"/>
        <v>10933.994606207432</v>
      </c>
      <c r="F346" s="87">
        <f t="shared" si="70"/>
        <v>0.90040675607330811</v>
      </c>
      <c r="G346" s="189">
        <f t="shared" si="77"/>
        <v>750.45044257944596</v>
      </c>
      <c r="H346" s="189">
        <f t="shared" si="71"/>
        <v>16417.60433231054</v>
      </c>
      <c r="I346" s="189">
        <f t="shared" si="72"/>
        <v>0</v>
      </c>
      <c r="J346" s="88">
        <f t="shared" si="73"/>
        <v>0</v>
      </c>
      <c r="K346" s="189">
        <f t="shared" si="78"/>
        <v>-103.22980023684718</v>
      </c>
      <c r="L346" s="88">
        <f t="shared" si="74"/>
        <v>-2258.3583397815059</v>
      </c>
      <c r="M346" s="89">
        <f t="shared" si="79"/>
        <v>14159.245992529035</v>
      </c>
      <c r="N346" s="89">
        <f t="shared" si="80"/>
        <v>253362.24599252903</v>
      </c>
      <c r="O346" s="89">
        <f t="shared" si="81"/>
        <v>11581.21524855003</v>
      </c>
      <c r="P346" s="90">
        <f t="shared" si="75"/>
        <v>0.95370492019573549</v>
      </c>
      <c r="Q346" s="227">
        <f>SUMIFS([1]april25!$Q$7:$Q$363,[1]april25!$B$7:$B$363,B346)</f>
        <v>-331.74637004696342</v>
      </c>
      <c r="R346" s="90">
        <f t="shared" si="82"/>
        <v>9.1553344893675281E-2</v>
      </c>
      <c r="S346" s="90">
        <f t="shared" si="82"/>
        <v>8.3121086572743141E-2</v>
      </c>
      <c r="T346" s="92">
        <v>21877</v>
      </c>
      <c r="U346" s="1">
        <f>SUMIFS([1]april25!$U$7:$U$363,[1]april25!$B$7:$B$363,B346)</f>
        <v>219140</v>
      </c>
      <c r="V346" s="1">
        <f>SUMIFS([1]april25!$V$7:$V$363,[1]april25!$B$7:$B$363,B346)</f>
        <v>10094.895890915792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375</v>
      </c>
      <c r="D347" s="1">
        <v>145397</v>
      </c>
      <c r="E347" s="86">
        <f t="shared" si="76"/>
        <v>12839.720946661957</v>
      </c>
      <c r="F347" s="87">
        <f t="shared" si="70"/>
        <v>1.0573419781922171</v>
      </c>
      <c r="G347" s="189">
        <f t="shared" si="77"/>
        <v>-431.09988850235936</v>
      </c>
      <c r="H347" s="189">
        <f t="shared" si="71"/>
        <v>-4881.7751374007175</v>
      </c>
      <c r="I347" s="189">
        <f t="shared" si="72"/>
        <v>0</v>
      </c>
      <c r="J347" s="88">
        <f t="shared" si="73"/>
        <v>0</v>
      </c>
      <c r="K347" s="189">
        <f t="shared" si="78"/>
        <v>-103.22980023684718</v>
      </c>
      <c r="L347" s="88">
        <f t="shared" si="74"/>
        <v>-1168.9742578820574</v>
      </c>
      <c r="M347" s="89">
        <f t="shared" si="79"/>
        <v>-6050.7493952827754</v>
      </c>
      <c r="N347" s="89">
        <f t="shared" si="80"/>
        <v>139346.25060471724</v>
      </c>
      <c r="O347" s="89">
        <f t="shared" si="81"/>
        <v>12305.391257922753</v>
      </c>
      <c r="P347" s="90">
        <f t="shared" si="75"/>
        <v>1.0133403046009211</v>
      </c>
      <c r="Q347" s="227">
        <f>SUMIFS([1]april25!$Q$7:$Q$363,[1]april25!$B$7:$B$363,B347)</f>
        <v>1084.2167577780892</v>
      </c>
      <c r="R347" s="90">
        <f t="shared" si="82"/>
        <v>0.15779457083476003</v>
      </c>
      <c r="S347" s="90">
        <f t="shared" si="82"/>
        <v>0.15922596645394815</v>
      </c>
      <c r="T347" s="92">
        <v>11324</v>
      </c>
      <c r="U347" s="1">
        <f>SUMIFS([1]april25!$U$7:$U$363,[1]april25!$B$7:$B$363,B347)</f>
        <v>125581</v>
      </c>
      <c r="V347" s="1">
        <f>SUMIFS([1]april25!$V$7:$V$363,[1]april25!$B$7:$B$363,B347)</f>
        <v>11076.115717057683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376</v>
      </c>
      <c r="D348" s="1">
        <v>111576</v>
      </c>
      <c r="E348" s="86">
        <f t="shared" si="76"/>
        <v>11199.036434808793</v>
      </c>
      <c r="F348" s="87">
        <f t="shared" si="70"/>
        <v>0.9222327640154746</v>
      </c>
      <c r="G348" s="189">
        <f t="shared" si="77"/>
        <v>586.12450884660211</v>
      </c>
      <c r="H348" s="189">
        <f t="shared" si="71"/>
        <v>5839.5584816386972</v>
      </c>
      <c r="I348" s="189">
        <f t="shared" si="72"/>
        <v>0</v>
      </c>
      <c r="J348" s="88">
        <f t="shared" si="73"/>
        <v>0</v>
      </c>
      <c r="K348" s="189">
        <f t="shared" si="78"/>
        <v>-103.22980023684718</v>
      </c>
      <c r="L348" s="88">
        <f t="shared" si="74"/>
        <v>-1028.4784997597085</v>
      </c>
      <c r="M348" s="89">
        <f t="shared" si="79"/>
        <v>4811.0799818789892</v>
      </c>
      <c r="N348" s="89">
        <f t="shared" si="80"/>
        <v>116387.07998187898</v>
      </c>
      <c r="O348" s="89">
        <f t="shared" si="81"/>
        <v>11681.931143418547</v>
      </c>
      <c r="P348" s="90">
        <f t="shared" si="75"/>
        <v>0.96199880321375875</v>
      </c>
      <c r="Q348" s="227">
        <f>SUMIFS([1]april25!$Q$7:$Q$363,[1]april25!$B$7:$B$363,B348)</f>
        <v>-198.27342655041321</v>
      </c>
      <c r="R348" s="90">
        <f t="shared" si="82"/>
        <v>0.12414613013077559</v>
      </c>
      <c r="S348" s="90">
        <f t="shared" si="82"/>
        <v>0.13542933930603182</v>
      </c>
      <c r="T348" s="92">
        <v>9963</v>
      </c>
      <c r="U348" s="1">
        <f>SUMIFS([1]april25!$U$7:$U$363,[1]april25!$B$7:$B$363,B348)</f>
        <v>99254</v>
      </c>
      <c r="V348" s="1">
        <f>SUMIFS([1]april25!$V$7:$V$363,[1]april25!$B$7:$B$363,B348)</f>
        <v>9863.261452847064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377</v>
      </c>
      <c r="D349" s="1">
        <v>61543</v>
      </c>
      <c r="E349" s="86">
        <f t="shared" si="76"/>
        <v>10653.107149039293</v>
      </c>
      <c r="F349" s="87">
        <f t="shared" si="70"/>
        <v>0.8772758717772009</v>
      </c>
      <c r="G349" s="189">
        <f t="shared" si="77"/>
        <v>924.60066602369216</v>
      </c>
      <c r="H349" s="189">
        <f t="shared" si="71"/>
        <v>5341.4180476188694</v>
      </c>
      <c r="I349" s="189">
        <f t="shared" si="72"/>
        <v>96.89803977953315</v>
      </c>
      <c r="J349" s="88">
        <f t="shared" si="73"/>
        <v>559.77997580636304</v>
      </c>
      <c r="K349" s="189">
        <f t="shared" si="78"/>
        <v>-6.3317604573140329</v>
      </c>
      <c r="L349" s="88">
        <f t="shared" si="74"/>
        <v>-36.578580161903169</v>
      </c>
      <c r="M349" s="89">
        <f t="shared" si="79"/>
        <v>5304.8394674569663</v>
      </c>
      <c r="N349" s="89">
        <f t="shared" si="80"/>
        <v>66847.839467456972</v>
      </c>
      <c r="O349" s="89">
        <f t="shared" si="81"/>
        <v>11571.376054605673</v>
      </c>
      <c r="P349" s="90">
        <f t="shared" si="75"/>
        <v>0.95289466950320401</v>
      </c>
      <c r="Q349" s="227">
        <f>SUMIFS([1]april25!$Q$7:$Q$363,[1]april25!$B$7:$B$363,B349)</f>
        <v>775.87099571566432</v>
      </c>
      <c r="R349" s="90">
        <f t="shared" si="82"/>
        <v>0.13422410615554736</v>
      </c>
      <c r="S349" s="90">
        <f t="shared" si="82"/>
        <v>0.14011413959585658</v>
      </c>
      <c r="T349" s="92">
        <v>5777</v>
      </c>
      <c r="U349" s="1">
        <f>SUMIFS([1]april25!$U$7:$U$363,[1]april25!$B$7:$B$363,B349)</f>
        <v>54260</v>
      </c>
      <c r="V349" s="1">
        <f>SUMIFS([1]april25!$V$7:$V$363,[1]april25!$B$7:$B$363,B349)</f>
        <v>9343.8952987773373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378</v>
      </c>
      <c r="D350" s="1">
        <v>24025</v>
      </c>
      <c r="E350" s="86">
        <f t="shared" si="76"/>
        <v>9518.6212361331218</v>
      </c>
      <c r="F350" s="87">
        <f t="shared" si="70"/>
        <v>0.78385175575735333</v>
      </c>
      <c r="G350" s="189">
        <f t="shared" si="77"/>
        <v>1627.9819320255185</v>
      </c>
      <c r="H350" s="189">
        <f t="shared" si="71"/>
        <v>4109.0263964324085</v>
      </c>
      <c r="I350" s="189">
        <f t="shared" si="72"/>
        <v>493.96810929669317</v>
      </c>
      <c r="J350" s="88">
        <f t="shared" si="73"/>
        <v>1246.7755078648536</v>
      </c>
      <c r="K350" s="189">
        <f t="shared" si="78"/>
        <v>390.73830905984596</v>
      </c>
      <c r="L350" s="88">
        <f t="shared" si="74"/>
        <v>986.22349206705121</v>
      </c>
      <c r="M350" s="89">
        <f t="shared" si="79"/>
        <v>5095.2498884994602</v>
      </c>
      <c r="N350" s="89">
        <f t="shared" si="80"/>
        <v>29120.24988849946</v>
      </c>
      <c r="O350" s="89">
        <f t="shared" si="81"/>
        <v>11537.341477218486</v>
      </c>
      <c r="P350" s="90">
        <f t="shared" si="75"/>
        <v>0.95009194602260849</v>
      </c>
      <c r="Q350" s="227">
        <f>SUMIFS([1]april25!$Q$7:$Q$363,[1]april25!$B$7:$B$363,B350)</f>
        <v>334.81107723495552</v>
      </c>
      <c r="R350" s="90">
        <f t="shared" si="82"/>
        <v>9.5231582786287378E-2</v>
      </c>
      <c r="S350" s="90">
        <f t="shared" si="82"/>
        <v>0.11302258710254647</v>
      </c>
      <c r="T350" s="92">
        <v>2524</v>
      </c>
      <c r="U350" s="1">
        <f>SUMIFS([1]april25!$U$7:$U$363,[1]april25!$B$7:$B$363,B350)</f>
        <v>21936</v>
      </c>
      <c r="V350" s="1">
        <f>SUMIFS([1]april25!$V$7:$V$363,[1]april25!$B$7:$B$363,B350)</f>
        <v>8552.0467836257303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379</v>
      </c>
      <c r="D351" s="1">
        <v>23961</v>
      </c>
      <c r="E351" s="86">
        <f t="shared" si="76"/>
        <v>8401.4726507713895</v>
      </c>
      <c r="F351" s="87">
        <f t="shared" si="70"/>
        <v>0.69185535645179841</v>
      </c>
      <c r="G351" s="189">
        <f t="shared" si="77"/>
        <v>2320.6140549497927</v>
      </c>
      <c r="H351" s="189">
        <f t="shared" si="71"/>
        <v>6618.3912847168094</v>
      </c>
      <c r="I351" s="189">
        <f t="shared" si="72"/>
        <v>884.97011417329941</v>
      </c>
      <c r="J351" s="88">
        <f t="shared" si="73"/>
        <v>2523.9347656222499</v>
      </c>
      <c r="K351" s="189">
        <f t="shared" si="78"/>
        <v>781.74031393645225</v>
      </c>
      <c r="L351" s="88">
        <f t="shared" si="74"/>
        <v>2229.5233753467614</v>
      </c>
      <c r="M351" s="89">
        <f t="shared" si="79"/>
        <v>8847.9146600635704</v>
      </c>
      <c r="N351" s="89">
        <f t="shared" si="80"/>
        <v>32808.914660063572</v>
      </c>
      <c r="O351" s="89">
        <f t="shared" si="81"/>
        <v>11503.827019657634</v>
      </c>
      <c r="P351" s="90">
        <f t="shared" si="75"/>
        <v>0.9473320540434419</v>
      </c>
      <c r="Q351" s="227">
        <f>SUMIFS([1]april25!$Q$7:$Q$363,[1]april25!$B$7:$B$363,B351)</f>
        <v>-200.74941669014333</v>
      </c>
      <c r="R351" s="90">
        <f t="shared" si="82"/>
        <v>7.7286215268411118E-2</v>
      </c>
      <c r="S351" s="90">
        <f t="shared" si="82"/>
        <v>7.577529491039095E-2</v>
      </c>
      <c r="T351" s="92">
        <v>2852</v>
      </c>
      <c r="U351" s="1">
        <f>SUMIFS([1]april25!$U$7:$U$363,[1]april25!$B$7:$B$363,B351)</f>
        <v>22242</v>
      </c>
      <c r="V351" s="1">
        <f>SUMIFS([1]april25!$V$7:$V$363,[1]april25!$B$7:$B$363,B351)</f>
        <v>7809.6910112359556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380</v>
      </c>
      <c r="D352" s="1">
        <v>8075</v>
      </c>
      <c r="E352" s="86">
        <f t="shared" si="76"/>
        <v>9346.0648148148157</v>
      </c>
      <c r="F352" s="87">
        <f t="shared" si="70"/>
        <v>0.76964185597647827</v>
      </c>
      <c r="G352" s="189">
        <f t="shared" si="77"/>
        <v>1734.9669132428683</v>
      </c>
      <c r="H352" s="189">
        <f t="shared" si="71"/>
        <v>1499.0114130418383</v>
      </c>
      <c r="I352" s="189">
        <f t="shared" si="72"/>
        <v>554.36285675810029</v>
      </c>
      <c r="J352" s="88">
        <f t="shared" si="73"/>
        <v>478.96950823899863</v>
      </c>
      <c r="K352" s="189">
        <f t="shared" si="78"/>
        <v>451.13305652125314</v>
      </c>
      <c r="L352" s="88">
        <f t="shared" si="74"/>
        <v>389.77896083436269</v>
      </c>
      <c r="M352" s="89">
        <f t="shared" si="79"/>
        <v>1888.7903738762011</v>
      </c>
      <c r="N352" s="89">
        <f t="shared" si="80"/>
        <v>9963.7903738762016</v>
      </c>
      <c r="O352" s="89">
        <f t="shared" si="81"/>
        <v>11532.164784578938</v>
      </c>
      <c r="P352" s="90">
        <f t="shared" si="75"/>
        <v>0.94966564902918227</v>
      </c>
      <c r="Q352" s="227">
        <f>SUMIFS([1]april25!$Q$7:$Q$363,[1]april25!$B$7:$B$363,B352)</f>
        <v>190.914552587559</v>
      </c>
      <c r="R352" s="90">
        <f t="shared" si="82"/>
        <v>0.10874639571605108</v>
      </c>
      <c r="S352" s="90">
        <f t="shared" si="82"/>
        <v>0.10874639571605099</v>
      </c>
      <c r="T352" s="92">
        <v>864</v>
      </c>
      <c r="U352" s="1">
        <f>SUMIFS([1]april25!$U$7:$U$363,[1]april25!$B$7:$B$363,B352)</f>
        <v>7283</v>
      </c>
      <c r="V352" s="1">
        <f>SUMIFS([1]april25!$V$7:$V$363,[1]april25!$B$7:$B$363,B352)</f>
        <v>8429.3981481481496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381</v>
      </c>
      <c r="D353" s="1">
        <v>8771</v>
      </c>
      <c r="E353" s="86">
        <f t="shared" si="76"/>
        <v>8977.4820880245661</v>
      </c>
      <c r="F353" s="87">
        <f t="shared" si="70"/>
        <v>0.73928932798223079</v>
      </c>
      <c r="G353" s="189">
        <f t="shared" si="77"/>
        <v>1963.4882038528231</v>
      </c>
      <c r="H353" s="189">
        <f t="shared" si="71"/>
        <v>1918.3279751642081</v>
      </c>
      <c r="I353" s="189">
        <f t="shared" si="72"/>
        <v>683.36681113468762</v>
      </c>
      <c r="J353" s="88">
        <f t="shared" si="73"/>
        <v>667.64937447858983</v>
      </c>
      <c r="K353" s="189">
        <f t="shared" si="78"/>
        <v>580.13701089784047</v>
      </c>
      <c r="L353" s="88">
        <f t="shared" si="74"/>
        <v>566.79385964719006</v>
      </c>
      <c r="M353" s="89">
        <f t="shared" si="79"/>
        <v>2485.121834811398</v>
      </c>
      <c r="N353" s="89">
        <f t="shared" si="80"/>
        <v>11256.121834811398</v>
      </c>
      <c r="O353" s="89">
        <f t="shared" si="81"/>
        <v>11521.107302775228</v>
      </c>
      <c r="P353" s="90">
        <f t="shared" si="75"/>
        <v>0.9487550731893547</v>
      </c>
      <c r="Q353" s="227">
        <f>SUMIFS([1]april25!$Q$7:$Q$363,[1]april25!$B$7:$B$363,B353)</f>
        <v>177.06237022922005</v>
      </c>
      <c r="R353" s="90">
        <f t="shared" si="82"/>
        <v>0.12477558348294435</v>
      </c>
      <c r="S353" s="90">
        <f t="shared" si="82"/>
        <v>0.12707809235394324</v>
      </c>
      <c r="T353" s="92">
        <v>977</v>
      </c>
      <c r="U353" s="1">
        <f>SUMIFS([1]april25!$U$7:$U$363,[1]april25!$B$7:$B$363,B353)</f>
        <v>7798</v>
      </c>
      <c r="V353" s="1">
        <f>SUMIFS([1]april25!$V$7:$V$363,[1]april25!$B$7:$B$363,B353)</f>
        <v>7965.2706843718088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382</v>
      </c>
      <c r="D354" s="1">
        <v>13109</v>
      </c>
      <c r="E354" s="86">
        <f t="shared" si="76"/>
        <v>11938.979963570129</v>
      </c>
      <c r="F354" s="87">
        <f t="shared" si="70"/>
        <v>0.9831665925387838</v>
      </c>
      <c r="G354" s="189">
        <f t="shared" si="77"/>
        <v>127.35952101457384</v>
      </c>
      <c r="H354" s="189">
        <f t="shared" si="71"/>
        <v>139.84075407400209</v>
      </c>
      <c r="I354" s="189">
        <f t="shared" si="72"/>
        <v>0</v>
      </c>
      <c r="J354" s="88">
        <f t="shared" si="73"/>
        <v>0</v>
      </c>
      <c r="K354" s="189">
        <f t="shared" si="78"/>
        <v>-103.22980023684718</v>
      </c>
      <c r="L354" s="88">
        <f t="shared" si="74"/>
        <v>-113.34632066005821</v>
      </c>
      <c r="M354" s="89">
        <f t="shared" si="79"/>
        <v>26.494433413943881</v>
      </c>
      <c r="N354" s="89">
        <f t="shared" si="80"/>
        <v>13135.494433413944</v>
      </c>
      <c r="O354" s="89">
        <f t="shared" si="81"/>
        <v>11963.109684347854</v>
      </c>
      <c r="P354" s="90">
        <f t="shared" si="75"/>
        <v>0.98515365805261612</v>
      </c>
      <c r="Q354" s="227">
        <f>SUMIFS([1]april25!$Q$7:$Q$363,[1]april25!$B$7:$B$363,B354)</f>
        <v>6.5852772907388299</v>
      </c>
      <c r="R354" s="90">
        <f t="shared" si="82"/>
        <v>0.13086611456176672</v>
      </c>
      <c r="S354" s="90">
        <f t="shared" si="82"/>
        <v>0.14631510519785665</v>
      </c>
      <c r="T354" s="92">
        <v>1098</v>
      </c>
      <c r="U354" s="1">
        <f>SUMIFS([1]april25!$U$7:$U$363,[1]april25!$B$7:$B$363,B354)</f>
        <v>11592</v>
      </c>
      <c r="V354" s="1">
        <f>SUMIFS([1]april25!$V$7:$V$363,[1]april25!$B$7:$B$363,B354)</f>
        <v>10415.094339622641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383</v>
      </c>
      <c r="D355" s="1">
        <v>32529</v>
      </c>
      <c r="E355" s="86">
        <f t="shared" si="76"/>
        <v>11004.397834912043</v>
      </c>
      <c r="F355" s="87">
        <f t="shared" si="70"/>
        <v>0.90620441237899318</v>
      </c>
      <c r="G355" s="189">
        <f t="shared" si="77"/>
        <v>706.80044078258766</v>
      </c>
      <c r="H355" s="189">
        <f t="shared" si="71"/>
        <v>2089.3021029533293</v>
      </c>
      <c r="I355" s="189">
        <f t="shared" si="72"/>
        <v>0</v>
      </c>
      <c r="J355" s="88">
        <f t="shared" si="73"/>
        <v>0</v>
      </c>
      <c r="K355" s="189">
        <f t="shared" si="78"/>
        <v>-103.22980023684718</v>
      </c>
      <c r="L355" s="88">
        <f t="shared" si="74"/>
        <v>-305.14728950012028</v>
      </c>
      <c r="M355" s="89">
        <f t="shared" si="79"/>
        <v>1784.154813453209</v>
      </c>
      <c r="N355" s="89">
        <f t="shared" si="80"/>
        <v>34313.154813453206</v>
      </c>
      <c r="O355" s="89">
        <f t="shared" si="81"/>
        <v>11607.968475457783</v>
      </c>
      <c r="P355" s="90">
        <f t="shared" si="75"/>
        <v>0.95590802959189591</v>
      </c>
      <c r="Q355" s="227">
        <f>SUMIFS([1]april25!$Q$7:$Q$363,[1]april25!$B$7:$B$363,B355)</f>
        <v>364.66214906323125</v>
      </c>
      <c r="R355" s="90">
        <f t="shared" si="82"/>
        <v>0.11096311475409835</v>
      </c>
      <c r="S355" s="90">
        <f t="shared" si="82"/>
        <v>0.1090839484571528</v>
      </c>
      <c r="T355" s="92">
        <v>2956</v>
      </c>
      <c r="U355" s="1">
        <f>SUMIFS([1]april25!$U$7:$U$363,[1]april25!$B$7:$B$363,B355)</f>
        <v>29280</v>
      </c>
      <c r="V355" s="1">
        <f>SUMIFS([1]april25!$V$7:$V$363,[1]april25!$B$7:$B$363,B355)</f>
        <v>9922.0603185360906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384</v>
      </c>
      <c r="D356" s="1">
        <v>41528</v>
      </c>
      <c r="E356" s="86">
        <f t="shared" si="76"/>
        <v>10659.137577002053</v>
      </c>
      <c r="F356" s="87">
        <f t="shared" si="70"/>
        <v>0.87777247327329089</v>
      </c>
      <c r="G356" s="189">
        <f t="shared" si="77"/>
        <v>920.86180068678107</v>
      </c>
      <c r="H356" s="189">
        <f t="shared" si="71"/>
        <v>3587.6775754756986</v>
      </c>
      <c r="I356" s="189">
        <f t="shared" si="72"/>
        <v>94.787389992567199</v>
      </c>
      <c r="J356" s="88">
        <f t="shared" si="73"/>
        <v>369.29167141104182</v>
      </c>
      <c r="K356" s="189">
        <f t="shared" si="78"/>
        <v>-8.4424102442799835</v>
      </c>
      <c r="L356" s="88">
        <f t="shared" si="74"/>
        <v>-32.891630311714813</v>
      </c>
      <c r="M356" s="89">
        <f t="shared" si="79"/>
        <v>3554.7859451639838</v>
      </c>
      <c r="N356" s="89">
        <f t="shared" si="80"/>
        <v>45082.785945163982</v>
      </c>
      <c r="O356" s="89">
        <f t="shared" si="81"/>
        <v>11571.556967444554</v>
      </c>
      <c r="P356" s="90">
        <f t="shared" si="75"/>
        <v>0.95290956754808664</v>
      </c>
      <c r="Q356" s="227">
        <f>SUMIFS([1]april25!$Q$7:$Q$363,[1]april25!$B$7:$B$363,B356)</f>
        <v>493.31608435316002</v>
      </c>
      <c r="R356" s="90">
        <f t="shared" si="82"/>
        <v>0.12548105588378775</v>
      </c>
      <c r="S356" s="90">
        <f t="shared" si="82"/>
        <v>0.1234588876622307</v>
      </c>
      <c r="T356" s="92">
        <v>3896</v>
      </c>
      <c r="U356" s="1">
        <f>SUMIFS([1]april25!$U$7:$U$363,[1]april25!$B$7:$B$363,B356)</f>
        <v>36898</v>
      </c>
      <c r="V356" s="1">
        <f>SUMIFS([1]april25!$V$7:$V$363,[1]april25!$B$7:$B$363,B356)</f>
        <v>9487.7860632553347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385</v>
      </c>
      <c r="D357" s="1">
        <v>15021</v>
      </c>
      <c r="E357" s="86">
        <f t="shared" si="76"/>
        <v>12133.279483037157</v>
      </c>
      <c r="F357" s="87">
        <f t="shared" si="70"/>
        <v>0.99916702114065881</v>
      </c>
      <c r="G357" s="189">
        <f t="shared" si="77"/>
        <v>6.8938189450167924</v>
      </c>
      <c r="H357" s="189">
        <f t="shared" si="71"/>
        <v>8.5345478539307891</v>
      </c>
      <c r="I357" s="189">
        <f t="shared" si="72"/>
        <v>0</v>
      </c>
      <c r="J357" s="88">
        <f t="shared" si="73"/>
        <v>0</v>
      </c>
      <c r="K357" s="189">
        <f t="shared" si="78"/>
        <v>-103.22980023684718</v>
      </c>
      <c r="L357" s="88">
        <f t="shared" si="74"/>
        <v>-127.79849269321682</v>
      </c>
      <c r="M357" s="89">
        <f t="shared" si="79"/>
        <v>-119.26394483928603</v>
      </c>
      <c r="N357" s="89">
        <f t="shared" si="80"/>
        <v>14901.736055160714</v>
      </c>
      <c r="O357" s="89">
        <f t="shared" si="81"/>
        <v>12036.943501745327</v>
      </c>
      <c r="P357" s="90">
        <f t="shared" si="75"/>
        <v>0.99123382092132895</v>
      </c>
      <c r="Q357" s="227">
        <f>SUMIFS([1]april25!$Q$7:$Q$363,[1]april25!$B$7:$B$363,B357)</f>
        <v>-842.48100793630579</v>
      </c>
      <c r="R357" s="90">
        <f t="shared" si="82"/>
        <v>9.2039258451472192E-2</v>
      </c>
      <c r="S357" s="90">
        <f t="shared" si="82"/>
        <v>7.1750968512551569E-2</v>
      </c>
      <c r="T357" s="92">
        <v>1238</v>
      </c>
      <c r="U357" s="1">
        <f>SUMIFS([1]april25!$U$7:$U$363,[1]april25!$B$7:$B$363,B357)</f>
        <v>13755</v>
      </c>
      <c r="V357" s="1">
        <f>SUMIFS([1]april25!$V$7:$V$363,[1]april25!$B$7:$B$363,B357)</f>
        <v>11320.987654320987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386</v>
      </c>
      <c r="D358" s="1">
        <v>10421</v>
      </c>
      <c r="E358" s="86">
        <f t="shared" si="76"/>
        <v>9915.318744053282</v>
      </c>
      <c r="F358" s="87">
        <f t="shared" si="70"/>
        <v>0.81651951617914587</v>
      </c>
      <c r="G358" s="189">
        <f t="shared" si="77"/>
        <v>1382.0294771150191</v>
      </c>
      <c r="H358" s="189">
        <f t="shared" si="71"/>
        <v>1452.5129804478852</v>
      </c>
      <c r="I358" s="189">
        <f t="shared" si="72"/>
        <v>355.12398152463709</v>
      </c>
      <c r="J358" s="88">
        <f t="shared" si="73"/>
        <v>373.23530458239355</v>
      </c>
      <c r="K358" s="189">
        <f t="shared" si="78"/>
        <v>251.89418128778991</v>
      </c>
      <c r="L358" s="88">
        <f t="shared" si="74"/>
        <v>264.74078453346721</v>
      </c>
      <c r="M358" s="89">
        <f t="shared" si="79"/>
        <v>1717.2537649813523</v>
      </c>
      <c r="N358" s="89">
        <f t="shared" si="80"/>
        <v>12138.253764981353</v>
      </c>
      <c r="O358" s="89">
        <f t="shared" si="81"/>
        <v>11549.242402456093</v>
      </c>
      <c r="P358" s="90">
        <f t="shared" si="75"/>
        <v>0.95107197883526251</v>
      </c>
      <c r="Q358" s="227">
        <f>SUMIFS([1]april25!$Q$7:$Q$363,[1]april25!$B$7:$B$363,B358)</f>
        <v>-48.868350961196938</v>
      </c>
      <c r="R358" s="90">
        <f t="shared" si="82"/>
        <v>0.14365671641791045</v>
      </c>
      <c r="S358" s="90">
        <f t="shared" si="82"/>
        <v>0.16433176647684494</v>
      </c>
      <c r="T358" s="92">
        <v>1051</v>
      </c>
      <c r="U358" s="1">
        <f>SUMIFS([1]april25!$U$7:$U$363,[1]april25!$B$7:$B$363,B358)</f>
        <v>9112</v>
      </c>
      <c r="V358" s="1">
        <f>SUMIFS([1]april25!$V$7:$V$363,[1]april25!$B$7:$B$363,B358)</f>
        <v>8515.8878504672903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387</v>
      </c>
      <c r="D359" s="1">
        <v>29387</v>
      </c>
      <c r="E359" s="86">
        <f t="shared" si="76"/>
        <v>10502.859185132238</v>
      </c>
      <c r="F359" s="87">
        <f t="shared" si="70"/>
        <v>0.86490305775446785</v>
      </c>
      <c r="G359" s="189">
        <f t="shared" si="77"/>
        <v>1017.7544036460664</v>
      </c>
      <c r="H359" s="189">
        <f t="shared" si="71"/>
        <v>2847.6768214016938</v>
      </c>
      <c r="I359" s="189">
        <f t="shared" si="72"/>
        <v>149.48482714700248</v>
      </c>
      <c r="J359" s="88">
        <f t="shared" si="73"/>
        <v>418.25854635731292</v>
      </c>
      <c r="K359" s="189">
        <f t="shared" si="78"/>
        <v>46.255026910155294</v>
      </c>
      <c r="L359" s="88">
        <f t="shared" si="74"/>
        <v>129.42156529461451</v>
      </c>
      <c r="M359" s="89">
        <f t="shared" si="79"/>
        <v>2977.0983866963084</v>
      </c>
      <c r="N359" s="89">
        <f t="shared" si="80"/>
        <v>32364.098386696307</v>
      </c>
      <c r="O359" s="89">
        <f t="shared" si="81"/>
        <v>11566.868615688458</v>
      </c>
      <c r="P359" s="90">
        <f t="shared" si="75"/>
        <v>0.95252348508252183</v>
      </c>
      <c r="Q359" s="227">
        <f>SUMIFS([1]april25!$Q$7:$Q$363,[1]april25!$B$7:$B$363,B359)</f>
        <v>283.17029877313689</v>
      </c>
      <c r="R359" s="90">
        <f t="shared" si="82"/>
        <v>0.16462568858241192</v>
      </c>
      <c r="S359" s="90">
        <f t="shared" si="82"/>
        <v>0.16837180409250557</v>
      </c>
      <c r="T359" s="92">
        <v>2798</v>
      </c>
      <c r="U359" s="1">
        <f>SUMIFS([1]april25!$U$7:$U$363,[1]april25!$B$7:$B$363,B359)</f>
        <v>25233</v>
      </c>
      <c r="V359" s="1">
        <f>SUMIFS([1]april25!$V$7:$V$363,[1]april25!$B$7:$B$363,B359)</f>
        <v>8989.3124332027073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388</v>
      </c>
      <c r="D360" s="1">
        <v>9198</v>
      </c>
      <c r="E360" s="86">
        <f t="shared" si="76"/>
        <v>10334.831460674157</v>
      </c>
      <c r="F360" s="87">
        <f t="shared" si="70"/>
        <v>0.85106609297091207</v>
      </c>
      <c r="G360" s="189">
        <f t="shared" si="77"/>
        <v>1121.9315928100766</v>
      </c>
      <c r="H360" s="189">
        <f t="shared" si="71"/>
        <v>998.51911760096823</v>
      </c>
      <c r="I360" s="189">
        <f t="shared" si="72"/>
        <v>208.29453070733086</v>
      </c>
      <c r="J360" s="88">
        <f t="shared" si="73"/>
        <v>185.38213232952447</v>
      </c>
      <c r="K360" s="189">
        <f t="shared" si="78"/>
        <v>105.06473047048368</v>
      </c>
      <c r="L360" s="88">
        <f t="shared" si="74"/>
        <v>93.507610118730469</v>
      </c>
      <c r="M360" s="89">
        <f t="shared" si="79"/>
        <v>1092.0267277196988</v>
      </c>
      <c r="N360" s="89">
        <f t="shared" si="80"/>
        <v>10290.026727719698</v>
      </c>
      <c r="O360" s="89">
        <f t="shared" si="81"/>
        <v>11561.827783954717</v>
      </c>
      <c r="P360" s="90">
        <f t="shared" si="75"/>
        <v>0.95210837613901522</v>
      </c>
      <c r="Q360" s="227">
        <f>SUMIFS([1]april25!$Q$7:$Q$363,[1]april25!$B$7:$B$363,B360)</f>
        <v>-96.439754857721937</v>
      </c>
      <c r="R360" s="90">
        <f t="shared" si="82"/>
        <v>8.0973087319308967E-2</v>
      </c>
      <c r="S360" s="90">
        <f t="shared" si="82"/>
        <v>8.3402240324520843E-2</v>
      </c>
      <c r="T360" s="92">
        <v>890</v>
      </c>
      <c r="U360" s="1">
        <f>SUMIFS([1]april25!$U$7:$U$363,[1]april25!$B$7:$B$363,B360)</f>
        <v>8509</v>
      </c>
      <c r="V360" s="1">
        <f>SUMIFS([1]april25!$V$7:$V$363,[1]april25!$B$7:$B$363,B360)</f>
        <v>9539.2376681614351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389</v>
      </c>
      <c r="D361" s="1">
        <v>21776</v>
      </c>
      <c r="E361" s="86">
        <f t="shared" si="76"/>
        <v>10335.073564309445</v>
      </c>
      <c r="F361" s="87">
        <f t="shared" si="70"/>
        <v>0.85108603003478811</v>
      </c>
      <c r="G361" s="189">
        <f t="shared" si="77"/>
        <v>1121.7814885561982</v>
      </c>
      <c r="H361" s="189">
        <f t="shared" si="71"/>
        <v>2363.5935963879097</v>
      </c>
      <c r="I361" s="189">
        <f t="shared" si="72"/>
        <v>208.20979443498007</v>
      </c>
      <c r="J361" s="88">
        <f t="shared" si="73"/>
        <v>438.69803687450303</v>
      </c>
      <c r="K361" s="189">
        <f t="shared" si="78"/>
        <v>104.97999419813289</v>
      </c>
      <c r="L361" s="88">
        <f t="shared" si="74"/>
        <v>221.19284777546599</v>
      </c>
      <c r="M361" s="89">
        <f t="shared" si="79"/>
        <v>2584.7864441633756</v>
      </c>
      <c r="N361" s="89">
        <f t="shared" si="80"/>
        <v>24360.786444163376</v>
      </c>
      <c r="O361" s="89">
        <f t="shared" si="81"/>
        <v>11561.835047063776</v>
      </c>
      <c r="P361" s="90">
        <f t="shared" si="75"/>
        <v>0.95210897425093155</v>
      </c>
      <c r="Q361" s="227">
        <f>SUMIFS([1]april25!$Q$7:$Q$363,[1]april25!$B$7:$B$363,B361)</f>
        <v>314.02054664581601</v>
      </c>
      <c r="R361" s="90">
        <f t="shared" si="82"/>
        <v>9.6364917933742827E-2</v>
      </c>
      <c r="S361" s="90">
        <f t="shared" si="82"/>
        <v>9.9486982246795794E-2</v>
      </c>
      <c r="T361" s="92">
        <v>2107</v>
      </c>
      <c r="U361" s="1">
        <f>SUMIFS([1]april25!$U$7:$U$363,[1]april25!$B$7:$B$363,B361)</f>
        <v>19862</v>
      </c>
      <c r="V361" s="1">
        <f>SUMIFS([1]april25!$V$7:$V$363,[1]april25!$B$7:$B$363,B361)</f>
        <v>9399.9053478466631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390</v>
      </c>
      <c r="D362" s="1">
        <v>17668</v>
      </c>
      <c r="E362" s="86">
        <f t="shared" si="76"/>
        <v>8914.2280524722501</v>
      </c>
      <c r="F362" s="87">
        <f t="shared" si="70"/>
        <v>0.73408040269815633</v>
      </c>
      <c r="G362" s="189">
        <f t="shared" si="77"/>
        <v>2002.7057058952589</v>
      </c>
      <c r="H362" s="189">
        <f t="shared" si="71"/>
        <v>3969.3627090844034</v>
      </c>
      <c r="I362" s="189">
        <f t="shared" si="72"/>
        <v>705.5057235779982</v>
      </c>
      <c r="J362" s="88">
        <f t="shared" si="73"/>
        <v>1398.3123441315925</v>
      </c>
      <c r="K362" s="189">
        <f t="shared" si="78"/>
        <v>602.27592334115104</v>
      </c>
      <c r="L362" s="88">
        <f t="shared" si="74"/>
        <v>1193.7108800621616</v>
      </c>
      <c r="M362" s="89">
        <f t="shared" si="79"/>
        <v>5163.0735891465647</v>
      </c>
      <c r="N362" s="89">
        <f t="shared" si="80"/>
        <v>22831.073589146567</v>
      </c>
      <c r="O362" s="89">
        <f t="shared" si="81"/>
        <v>11519.20968170866</v>
      </c>
      <c r="P362" s="90">
        <f t="shared" si="75"/>
        <v>0.94859880543083264</v>
      </c>
      <c r="Q362" s="227">
        <f>SUMIFS([1]april25!$Q$7:$Q$363,[1]april25!$B$7:$B$363,B362)</f>
        <v>372.89933244044551</v>
      </c>
      <c r="R362" s="90">
        <f t="shared" si="82"/>
        <v>6.7037081773161006E-2</v>
      </c>
      <c r="S362" s="90">
        <f t="shared" si="82"/>
        <v>6.1653443620925043E-2</v>
      </c>
      <c r="T362" s="92">
        <v>1982</v>
      </c>
      <c r="U362" s="1">
        <f>SUMIFS([1]april25!$U$7:$U$363,[1]april25!$B$7:$B$363,B362)</f>
        <v>16558</v>
      </c>
      <c r="V362" s="1">
        <f>SUMIFS([1]april25!$V$7:$V$363,[1]april25!$B$7:$B$363,B362)</f>
        <v>8396.5517241379312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391</v>
      </c>
      <c r="D363" s="1">
        <v>8519</v>
      </c>
      <c r="E363" s="86">
        <f t="shared" ref="E363" si="84">D363/T363*1000</f>
        <v>9814.5161290322576</v>
      </c>
      <c r="F363" s="87">
        <f t="shared" ref="F363" si="85">E363/E$365</f>
        <v>0.80821849181763217</v>
      </c>
      <c r="G363" s="189">
        <f t="shared" si="77"/>
        <v>1444.5270984280542</v>
      </c>
      <c r="H363" s="189">
        <f t="shared" ref="H363" si="86">G363*T363/1000</f>
        <v>1253.8495214355512</v>
      </c>
      <c r="I363" s="189">
        <f t="shared" ref="I363" si="87">IF(E363+Y363&lt;(E$365+Y$365)*0.9,((E$365+Y$365)*0.9-E363-Y363)*0.35,0)</f>
        <v>390.4048967819956</v>
      </c>
      <c r="J363" s="88">
        <f>I363*T363/1000</f>
        <v>338.87145040677223</v>
      </c>
      <c r="K363" s="189">
        <f t="shared" ref="K363" si="88">I363+J$367</f>
        <v>287.17509654514845</v>
      </c>
      <c r="L363" s="88">
        <f t="shared" ref="L363" si="89">K363*T363/1000</f>
        <v>249.26798380118885</v>
      </c>
      <c r="M363" s="89">
        <f t="shared" ref="M363" si="90">+H363+L363</f>
        <v>1503.11750523674</v>
      </c>
      <c r="N363" s="89">
        <f t="shared" ref="N363" si="91">D363+M363</f>
        <v>10022.11750523674</v>
      </c>
      <c r="O363" s="89">
        <f t="shared" ref="O363" si="92">N363/T363*1000</f>
        <v>11546.21832400546</v>
      </c>
      <c r="P363" s="90">
        <f t="shared" ref="P363" si="93">O363/O$365</f>
        <v>0.95082294810441681</v>
      </c>
      <c r="Q363" s="227">
        <f>SUMIFS([1]april25!$Q$7:$Q$363,[1]april25!$B$7:$B$363,B363)</f>
        <v>141.63235144213195</v>
      </c>
      <c r="R363" s="90">
        <f t="shared" ref="R363" si="94">(D363-U363)/U363</f>
        <v>6.7945342860724581E-2</v>
      </c>
      <c r="S363" s="90">
        <f t="shared" ref="S363" si="95">(E363-V363)/V363</f>
        <v>5.6872176863320745E-2</v>
      </c>
      <c r="T363" s="92">
        <v>868</v>
      </c>
      <c r="U363" s="1">
        <f>SUMIFS([1]april25!$U$7:$U$363,[1]april25!$B$7:$B$363,B363)</f>
        <v>7977</v>
      </c>
      <c r="V363" s="1">
        <f>SUMIFS([1]april25!$V$7:$V$363,[1]april25!$B$7:$B$363,B363)</f>
        <v>9286.379511059371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392</v>
      </c>
      <c r="D365" s="168">
        <f>SUM(D7:D363)</f>
        <v>67934278.56099999</v>
      </c>
      <c r="E365" s="207">
        <f>D365/T365*1000</f>
        <v>12143.394674081303</v>
      </c>
      <c r="F365" s="208">
        <f>E365/E$365</f>
        <v>1</v>
      </c>
      <c r="G365" s="209">
        <f>($E$365-E365)*0.6</f>
        <v>0</v>
      </c>
      <c r="H365" s="168">
        <f>SUM(H7:H363)</f>
        <v>-5.9390004025772214E-10</v>
      </c>
      <c r="I365" s="210">
        <f>IF(E365&lt;E$365*0.9,(E$365*0.9-E365)*0.35,0)</f>
        <v>0</v>
      </c>
      <c r="J365" s="168">
        <f>SUM(J7:J363)</f>
        <v>577502.60065700358</v>
      </c>
      <c r="K365" s="95"/>
      <c r="L365" s="168">
        <f>SUM(L7:L363)</f>
        <v>1.1073097994085401E-10</v>
      </c>
      <c r="M365" s="168">
        <f>SUM(M7:M363)</f>
        <v>-2.8519480110844597E-9</v>
      </c>
      <c r="N365" s="168">
        <f>SUM(N7:N363)</f>
        <v>67934278.561000004</v>
      </c>
      <c r="O365" s="211">
        <f t="shared" ref="O365" si="97">N365/T365*1000</f>
        <v>12143.394674081304</v>
      </c>
      <c r="P365" s="212">
        <f>O365/O$365</f>
        <v>1</v>
      </c>
      <c r="Q365" s="168">
        <f>SUM(Q7:Q363)</f>
        <v>-5.7069655667874031E-9</v>
      </c>
      <c r="R365" s="212">
        <f t="shared" ref="R365" si="98">(D365-U365)/U365</f>
        <v>6.761440427631174E-2</v>
      </c>
      <c r="S365" s="212">
        <f>(E365-V365)/V365</f>
        <v>5.9191373684402172E-2</v>
      </c>
      <c r="T365" s="168">
        <f>SUM(T7:T363)</f>
        <v>5594340</v>
      </c>
      <c r="U365" s="168">
        <f>SUM(U7:U363)</f>
        <v>63631848.997999996</v>
      </c>
      <c r="V365" s="168">
        <v>11464.778675302507</v>
      </c>
      <c r="W365" s="198"/>
      <c r="X365" s="96">
        <f>SUM(X7:X362)</f>
        <v>5616</v>
      </c>
      <c r="Y365" s="97">
        <f>X365*1000/T365</f>
        <v>1.0038717703965079</v>
      </c>
      <c r="Z365" s="1"/>
      <c r="AA365" s="46"/>
      <c r="AB365" s="1"/>
    </row>
    <row r="367" spans="2:28" ht="19.5" customHeight="1">
      <c r="B367" s="191" t="s">
        <v>393</v>
      </c>
      <c r="C367" s="102" t="s">
        <v>394</v>
      </c>
      <c r="D367" s="98"/>
      <c r="E367" s="98"/>
      <c r="F367" s="98"/>
      <c r="G367" s="98"/>
      <c r="H367" s="98"/>
      <c r="I367" s="98"/>
      <c r="J367" s="99">
        <f>-J365*1000/$T$365</f>
        <v>-103.22980023684718</v>
      </c>
      <c r="S367" s="100"/>
    </row>
    <row r="368" spans="2:28" ht="20.25" customHeight="1">
      <c r="B368" s="101"/>
      <c r="C368" s="102" t="s">
        <v>395</v>
      </c>
      <c r="D368" s="102"/>
      <c r="E368" s="102"/>
      <c r="F368" s="102"/>
      <c r="G368" s="102"/>
      <c r="H368" s="102"/>
      <c r="I368" s="102"/>
      <c r="J368" s="103">
        <f>J365/D365</f>
        <v>8.5009013548064498E-3</v>
      </c>
    </row>
    <row r="369" spans="2:10" ht="21.75" customHeight="1">
      <c r="B369" s="101" t="s">
        <v>396</v>
      </c>
      <c r="C369" s="102" t="s">
        <v>397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398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D43" sqref="D43"/>
    </sheetView>
  </sheetViews>
  <sheetFormatPr baseColWidth="10" defaultColWidth="11.42578125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54" t="s">
        <v>399</v>
      </c>
      <c r="D1" s="254"/>
      <c r="E1" s="254"/>
      <c r="F1" s="255" t="s">
        <v>400</v>
      </c>
      <c r="G1" s="255"/>
      <c r="H1" s="255" t="s">
        <v>401</v>
      </c>
      <c r="I1" s="255"/>
      <c r="J1" s="255"/>
      <c r="K1" s="4" t="s">
        <v>402</v>
      </c>
      <c r="L1" s="50" t="s">
        <v>9</v>
      </c>
      <c r="M1" s="45"/>
      <c r="N1" s="256" t="s">
        <v>403</v>
      </c>
      <c r="O1" s="257"/>
      <c r="Q1" s="121"/>
    </row>
    <row r="2" spans="1:20">
      <c r="A2" s="109"/>
      <c r="B2" s="110"/>
      <c r="C2" s="258" t="s">
        <v>404</v>
      </c>
      <c r="D2" s="258"/>
      <c r="E2" s="258"/>
      <c r="F2" s="259" t="str">
        <f>C2</f>
        <v>April</v>
      </c>
      <c r="G2" s="259"/>
      <c r="H2" s="259" t="str">
        <f>C2</f>
        <v>April</v>
      </c>
      <c r="I2" s="260"/>
      <c r="J2" s="260"/>
      <c r="K2" s="106" t="s">
        <v>405</v>
      </c>
      <c r="L2" s="107" t="s">
        <v>17</v>
      </c>
      <c r="M2" s="108"/>
      <c r="N2" s="261" t="str">
        <f>C2</f>
        <v>April</v>
      </c>
      <c r="O2" s="262"/>
      <c r="P2" s="27"/>
      <c r="Q2" s="244" t="str">
        <f>C2</f>
        <v>April</v>
      </c>
      <c r="R2" s="245"/>
      <c r="S2" s="246"/>
      <c r="T2" s="246"/>
    </row>
    <row r="3" spans="1:20">
      <c r="C3" s="247"/>
      <c r="D3" s="248"/>
      <c r="E3" s="47" t="s">
        <v>20</v>
      </c>
      <c r="F3" s="3"/>
      <c r="G3" s="3"/>
      <c r="H3" s="249"/>
      <c r="I3" s="249"/>
      <c r="J3" s="48" t="s">
        <v>26</v>
      </c>
      <c r="K3" s="105" t="str">
        <f>LEFT(C2,3)</f>
        <v>Apr</v>
      </c>
      <c r="L3" s="226" t="s">
        <v>406</v>
      </c>
      <c r="M3" s="45"/>
      <c r="N3" s="118" t="s">
        <v>407</v>
      </c>
      <c r="O3" s="51" t="s">
        <v>407</v>
      </c>
      <c r="Q3" s="250" t="s">
        <v>10</v>
      </c>
      <c r="R3" s="251"/>
      <c r="S3" s="252"/>
      <c r="T3" s="253"/>
    </row>
    <row r="4" spans="1:20">
      <c r="A4" s="49" t="s">
        <v>408</v>
      </c>
      <c r="B4" s="2" t="s">
        <v>409</v>
      </c>
      <c r="C4" s="111" t="s">
        <v>30</v>
      </c>
      <c r="D4" s="111" t="s">
        <v>31</v>
      </c>
      <c r="E4" s="111" t="s">
        <v>32</v>
      </c>
      <c r="F4" s="111" t="s">
        <v>31</v>
      </c>
      <c r="G4" s="111" t="s">
        <v>30</v>
      </c>
      <c r="H4" s="111" t="s">
        <v>30</v>
      </c>
      <c r="I4" s="111" t="s">
        <v>31</v>
      </c>
      <c r="J4" s="111" t="s">
        <v>34</v>
      </c>
      <c r="K4" s="112" t="s">
        <v>410</v>
      </c>
      <c r="L4" s="113"/>
      <c r="M4" s="114"/>
      <c r="N4" s="119" t="s">
        <v>35</v>
      </c>
      <c r="O4" s="115" t="s">
        <v>411</v>
      </c>
      <c r="P4" s="116"/>
      <c r="Q4" s="123" t="s">
        <v>35</v>
      </c>
      <c r="R4" s="117" t="s">
        <v>412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36</v>
      </c>
      <c r="C7" s="194">
        <v>2003311</v>
      </c>
      <c r="D7" s="53">
        <f t="shared" ref="D7:D21" si="0">C7*1000/L7</f>
        <v>2765.8962570241201</v>
      </c>
      <c r="E7" s="38">
        <f>D7/D$23</f>
        <v>1.1787570973075496</v>
      </c>
      <c r="F7" s="54">
        <f t="shared" ref="F7:F10" si="1">($D$23-D7)*0.875</f>
        <v>-367.01423817738595</v>
      </c>
      <c r="G7" s="53">
        <f t="shared" ref="G7:G10" si="2">(F7*L7)/1000</f>
        <v>-265824.74256949889</v>
      </c>
      <c r="H7" s="53">
        <f>G7+C7</f>
        <v>1737486.257430501</v>
      </c>
      <c r="I7" s="55">
        <f t="shared" ref="I7:I10" si="3">H7*1000/L7</f>
        <v>2398.8820188467339</v>
      </c>
      <c r="J7" s="38">
        <f>I7/I$23</f>
        <v>1.0223446371634437</v>
      </c>
      <c r="K7" s="194">
        <v>-978.27719154540682</v>
      </c>
      <c r="L7" s="64">
        <v>724290</v>
      </c>
      <c r="N7" s="122">
        <f>(C7-Q7)/Q7</f>
        <v>-3.0188461398732045E-3</v>
      </c>
      <c r="O7" s="28">
        <f>(D7-R7)/R7</f>
        <v>-1.2076179517939456E-2</v>
      </c>
      <c r="Q7" s="194">
        <v>2009377</v>
      </c>
      <c r="R7" s="194">
        <v>2799.7060093909795</v>
      </c>
      <c r="S7" s="25"/>
      <c r="T7" s="1"/>
    </row>
    <row r="8" spans="1:20">
      <c r="A8" s="20">
        <v>11</v>
      </c>
      <c r="B8" t="s">
        <v>413</v>
      </c>
      <c r="C8" s="194">
        <v>1292528</v>
      </c>
      <c r="D8" s="53">
        <f t="shared" si="0"/>
        <v>2562.018331166154</v>
      </c>
      <c r="E8" s="38">
        <f t="shared" ref="E8:E21" si="4">D8/D$23</f>
        <v>1.0918693293809292</v>
      </c>
      <c r="F8" s="54">
        <f t="shared" si="1"/>
        <v>-188.62105305166557</v>
      </c>
      <c r="G8" s="53">
        <f t="shared" si="2"/>
        <v>-95158.566780353067</v>
      </c>
      <c r="H8" s="53">
        <f t="shared" ref="H8:H10" si="5">G8+C8</f>
        <v>1197369.433219647</v>
      </c>
      <c r="I8" s="55">
        <f t="shared" si="3"/>
        <v>2373.3972781144885</v>
      </c>
      <c r="J8" s="38">
        <f t="shared" ref="J8:J21" si="6">I8/I$23</f>
        <v>1.0114836661726161</v>
      </c>
      <c r="K8" s="194">
        <v>594.52396136107564</v>
      </c>
      <c r="L8" s="64">
        <v>504496</v>
      </c>
      <c r="N8" s="122">
        <f>(C8-Q8)/Q8</f>
        <v>6.9040754176405691E-2</v>
      </c>
      <c r="O8" s="28">
        <f t="shared" ref="O8:O10" si="7">(D8-R8)/R8</f>
        <v>5.8278214948221566E-2</v>
      </c>
      <c r="Q8" s="194">
        <v>1209054</v>
      </c>
      <c r="R8" s="194">
        <v>2420.930805319002</v>
      </c>
      <c r="S8" s="25"/>
      <c r="T8" s="1"/>
    </row>
    <row r="9" spans="1:20">
      <c r="A9" s="21">
        <v>15</v>
      </c>
      <c r="B9" t="s">
        <v>414</v>
      </c>
      <c r="C9" s="194">
        <v>616200</v>
      </c>
      <c r="D9" s="53">
        <f t="shared" si="0"/>
        <v>2262.0065855887933</v>
      </c>
      <c r="E9" s="38">
        <f t="shared" si="4"/>
        <v>0.96401168704280704</v>
      </c>
      <c r="F9" s="54">
        <f t="shared" si="1"/>
        <v>73.889224328525017</v>
      </c>
      <c r="G9" s="53">
        <f t="shared" si="2"/>
        <v>20128.385267006488</v>
      </c>
      <c r="H9" s="53">
        <f t="shared" si="5"/>
        <v>636328.38526700647</v>
      </c>
      <c r="I9" s="55">
        <f t="shared" si="3"/>
        <v>2335.8958099173187</v>
      </c>
      <c r="J9" s="38">
        <f t="shared" si="6"/>
        <v>0.99550146088035107</v>
      </c>
      <c r="K9" s="194">
        <v>3247.7286477717244</v>
      </c>
      <c r="L9" s="64">
        <v>272413</v>
      </c>
      <c r="N9" s="122">
        <f t="shared" ref="N9:N10" si="8">(C9-Q9)/Q9</f>
        <v>8.0501007380442621E-2</v>
      </c>
      <c r="O9" s="28">
        <f t="shared" si="7"/>
        <v>7.3405104093141216E-2</v>
      </c>
      <c r="Q9" s="194">
        <v>570291</v>
      </c>
      <c r="R9" s="194">
        <v>2107.3186413621852</v>
      </c>
      <c r="S9" s="25"/>
      <c r="T9" s="1"/>
    </row>
    <row r="10" spans="1:20">
      <c r="A10" s="21">
        <v>18</v>
      </c>
      <c r="B10" t="s">
        <v>415</v>
      </c>
      <c r="C10" s="194">
        <v>556926</v>
      </c>
      <c r="D10" s="53">
        <f t="shared" si="0"/>
        <v>2286.4004729413505</v>
      </c>
      <c r="E10" s="38">
        <f t="shared" si="4"/>
        <v>0.97440776309762089</v>
      </c>
      <c r="F10" s="54">
        <f t="shared" si="1"/>
        <v>52.544572895037504</v>
      </c>
      <c r="G10" s="53">
        <f t="shared" si="2"/>
        <v>12798.912154919024</v>
      </c>
      <c r="H10" s="53">
        <f t="shared" si="5"/>
        <v>569724.912154919</v>
      </c>
      <c r="I10" s="55">
        <f t="shared" si="3"/>
        <v>2338.9450458363881</v>
      </c>
      <c r="J10" s="38">
        <f t="shared" si="6"/>
        <v>0.99680097038720261</v>
      </c>
      <c r="K10" s="194">
        <v>-5552.4845795482652</v>
      </c>
      <c r="L10" s="64">
        <v>243582</v>
      </c>
      <c r="N10" s="122">
        <f t="shared" si="8"/>
        <v>8.1348817251067421E-2</v>
      </c>
      <c r="O10" s="28">
        <f t="shared" si="7"/>
        <v>7.9124696595835181E-2</v>
      </c>
      <c r="Q10" s="194">
        <v>515029</v>
      </c>
      <c r="R10" s="194">
        <v>2118.7546537985281</v>
      </c>
      <c r="S10" s="25"/>
      <c r="T10" s="1"/>
    </row>
    <row r="11" spans="1:20">
      <c r="A11" s="21">
        <v>31</v>
      </c>
      <c r="B11" t="s">
        <v>416</v>
      </c>
      <c r="C11" s="194">
        <v>620929</v>
      </c>
      <c r="D11" s="53">
        <f t="shared" si="0"/>
        <v>1974.9210418343102</v>
      </c>
      <c r="E11" s="38">
        <f t="shared" si="4"/>
        <v>0.84166287465492329</v>
      </c>
      <c r="F11" s="54">
        <f t="shared" ref="F11:F21" si="9">($D$23-D11)*0.875</f>
        <v>325.08907511369773</v>
      </c>
      <c r="G11" s="53">
        <f t="shared" ref="G11:G21" si="10">(F11*L11)/1000</f>
        <v>102210.28083927237</v>
      </c>
      <c r="H11" s="53">
        <f t="shared" ref="H11:H21" si="11">G11+C11</f>
        <v>723139.28083927231</v>
      </c>
      <c r="I11" s="55">
        <f t="shared" ref="I11:I21" si="12">H11*1000/L11</f>
        <v>2300.0101169480076</v>
      </c>
      <c r="J11" s="38">
        <f t="shared" si="6"/>
        <v>0.98020785933186527</v>
      </c>
      <c r="K11" s="194">
        <v>4183.4790862952068</v>
      </c>
      <c r="L11" s="64">
        <v>314407</v>
      </c>
      <c r="N11" s="122">
        <f t="shared" ref="N11:N21" si="13">(C11-Q11)/Q11</f>
        <v>6.0757067397380092E-2</v>
      </c>
      <c r="O11" s="28">
        <f t="shared" ref="O11:O21" si="14">(D11-R11)/R11</f>
        <v>5.3149071433609862E-2</v>
      </c>
      <c r="Q11" s="194">
        <v>585364</v>
      </c>
      <c r="R11" s="194">
        <v>1875.2530818319281</v>
      </c>
      <c r="S11" s="25"/>
      <c r="T11" s="1"/>
    </row>
    <row r="12" spans="1:20">
      <c r="A12" s="21">
        <v>32</v>
      </c>
      <c r="B12" t="s">
        <v>417</v>
      </c>
      <c r="C12" s="194">
        <v>1848792</v>
      </c>
      <c r="D12" s="53">
        <f t="shared" si="0"/>
        <v>2496.0738780580009</v>
      </c>
      <c r="E12" s="38">
        <f t="shared" si="4"/>
        <v>1.0637654220373709</v>
      </c>
      <c r="F12" s="54">
        <f t="shared" si="9"/>
        <v>-130.91965658203162</v>
      </c>
      <c r="G12" s="53">
        <f t="shared" si="10"/>
        <v>-96969.571237179174</v>
      </c>
      <c r="H12" s="53">
        <f t="shared" si="11"/>
        <v>1751822.4287628208</v>
      </c>
      <c r="I12" s="55">
        <f t="shared" si="12"/>
        <v>2365.1542214759688</v>
      </c>
      <c r="J12" s="38">
        <f t="shared" si="6"/>
        <v>1.0079706777546711</v>
      </c>
      <c r="K12" s="194">
        <v>10983.806396286207</v>
      </c>
      <c r="L12" s="64">
        <v>740680</v>
      </c>
      <c r="N12" s="122">
        <f t="shared" si="13"/>
        <v>4.723866643027036E-2</v>
      </c>
      <c r="O12" s="28">
        <f t="shared" si="14"/>
        <v>3.0445917009208297E-2</v>
      </c>
      <c r="Q12" s="194">
        <v>1765397</v>
      </c>
      <c r="R12" s="194">
        <v>2422.3240025082223</v>
      </c>
      <c r="S12" s="25"/>
      <c r="T12" s="1"/>
    </row>
    <row r="13" spans="1:20">
      <c r="A13" s="21">
        <v>33</v>
      </c>
      <c r="B13" t="s">
        <v>418</v>
      </c>
      <c r="C13" s="194">
        <v>606365</v>
      </c>
      <c r="D13" s="53">
        <f t="shared" si="0"/>
        <v>2235.4634872883857</v>
      </c>
      <c r="E13" s="38">
        <f t="shared" si="4"/>
        <v>0.95269967003324629</v>
      </c>
      <c r="F13" s="54">
        <f t="shared" si="9"/>
        <v>97.114435341381636</v>
      </c>
      <c r="G13" s="53">
        <f t="shared" si="10"/>
        <v>26342.096357479084</v>
      </c>
      <c r="H13" s="53">
        <f t="shared" si="11"/>
        <v>632707.09635747911</v>
      </c>
      <c r="I13" s="55">
        <f t="shared" si="12"/>
        <v>2332.5779226297673</v>
      </c>
      <c r="J13" s="38">
        <f t="shared" si="6"/>
        <v>0.99408745875415572</v>
      </c>
      <c r="K13" s="194">
        <v>-1505.5913952315605</v>
      </c>
      <c r="L13" s="64">
        <v>271248</v>
      </c>
      <c r="N13" s="122">
        <f t="shared" si="13"/>
        <v>6.2290538516386391E-2</v>
      </c>
      <c r="O13" s="28">
        <f t="shared" si="14"/>
        <v>5.6694135300363123E-2</v>
      </c>
      <c r="Q13" s="194">
        <v>570809</v>
      </c>
      <c r="R13" s="194">
        <v>2115.5255930827702</v>
      </c>
      <c r="S13" s="25"/>
      <c r="T13" s="1"/>
    </row>
    <row r="14" spans="1:20">
      <c r="A14" s="21">
        <v>34</v>
      </c>
      <c r="B14" t="s">
        <v>419</v>
      </c>
      <c r="C14" s="194">
        <v>763837</v>
      </c>
      <c r="D14" s="53">
        <f t="shared" si="0"/>
        <v>2023.1091546684465</v>
      </c>
      <c r="E14" s="38">
        <f t="shared" si="4"/>
        <v>0.86219946559351823</v>
      </c>
      <c r="F14" s="54">
        <f t="shared" si="9"/>
        <v>282.92447638382845</v>
      </c>
      <c r="G14" s="53">
        <f t="shared" si="10"/>
        <v>106819.83360557273</v>
      </c>
      <c r="H14" s="53">
        <f t="shared" si="11"/>
        <v>870656.8336055727</v>
      </c>
      <c r="I14" s="55">
        <f t="shared" si="12"/>
        <v>2306.0336310522748</v>
      </c>
      <c r="J14" s="38">
        <f t="shared" si="6"/>
        <v>0.98277493319918974</v>
      </c>
      <c r="K14" s="194">
        <v>970.64251600732678</v>
      </c>
      <c r="L14" s="64">
        <v>377556</v>
      </c>
      <c r="N14" s="122">
        <f t="shared" si="13"/>
        <v>9.1438949251547483E-2</v>
      </c>
      <c r="O14" s="28">
        <f t="shared" si="14"/>
        <v>8.7819667437821991E-2</v>
      </c>
      <c r="Q14" s="194">
        <v>699844</v>
      </c>
      <c r="R14" s="194">
        <v>1859.783579233811</v>
      </c>
      <c r="S14" s="25"/>
      <c r="T14" s="1"/>
    </row>
    <row r="15" spans="1:20">
      <c r="A15" s="21">
        <v>39</v>
      </c>
      <c r="B15" t="s">
        <v>420</v>
      </c>
      <c r="C15" s="194">
        <v>541468</v>
      </c>
      <c r="D15" s="53">
        <f t="shared" si="0"/>
        <v>2098.1357843384185</v>
      </c>
      <c r="E15" s="38">
        <f t="shared" si="4"/>
        <v>0.89417397367058427</v>
      </c>
      <c r="F15" s="54">
        <f t="shared" si="9"/>
        <v>217.27617542260299</v>
      </c>
      <c r="G15" s="53">
        <f t="shared" si="10"/>
        <v>56072.679867486571</v>
      </c>
      <c r="H15" s="53">
        <f t="shared" si="11"/>
        <v>597540.67986748659</v>
      </c>
      <c r="I15" s="55">
        <f t="shared" si="12"/>
        <v>2315.4119597610215</v>
      </c>
      <c r="J15" s="38">
        <f t="shared" si="6"/>
        <v>0.98677174670882306</v>
      </c>
      <c r="K15" s="194">
        <v>5364.131496052265</v>
      </c>
      <c r="L15" s="64">
        <v>258071</v>
      </c>
      <c r="N15" s="122">
        <f t="shared" si="13"/>
        <v>5.4958500565015785E-2</v>
      </c>
      <c r="O15" s="28">
        <f t="shared" si="14"/>
        <v>4.8258495595739623E-2</v>
      </c>
      <c r="Q15" s="194">
        <v>513260</v>
      </c>
      <c r="R15" s="194">
        <v>2001.5442690459849</v>
      </c>
      <c r="S15" s="25"/>
      <c r="T15" s="1"/>
    </row>
    <row r="16" spans="1:20">
      <c r="A16" s="21">
        <v>40</v>
      </c>
      <c r="B16" t="s">
        <v>421</v>
      </c>
      <c r="C16" s="194">
        <v>390505</v>
      </c>
      <c r="D16" s="53">
        <f t="shared" si="0"/>
        <v>2195.5381389046624</v>
      </c>
      <c r="E16" s="38">
        <f t="shared" si="4"/>
        <v>0.93568446649830761</v>
      </c>
      <c r="F16" s="54">
        <f t="shared" si="9"/>
        <v>132.04911517713953</v>
      </c>
      <c r="G16" s="53">
        <f t="shared" si="10"/>
        <v>23486.651772751567</v>
      </c>
      <c r="H16" s="53">
        <f t="shared" si="11"/>
        <v>413991.65177275159</v>
      </c>
      <c r="I16" s="55">
        <f t="shared" si="12"/>
        <v>2327.5872540818023</v>
      </c>
      <c r="J16" s="38">
        <f t="shared" si="6"/>
        <v>0.99196055831228858</v>
      </c>
      <c r="K16" s="194">
        <v>-6034.9720526236706</v>
      </c>
      <c r="L16" s="64">
        <v>177863</v>
      </c>
      <c r="N16" s="122">
        <f t="shared" si="13"/>
        <v>7.9619912304468271E-2</v>
      </c>
      <c r="O16" s="28">
        <f t="shared" si="14"/>
        <v>7.4946049092476735E-2</v>
      </c>
      <c r="Q16" s="194">
        <v>361706</v>
      </c>
      <c r="R16" s="194">
        <v>2042.4635643418994</v>
      </c>
      <c r="S16" s="25"/>
      <c r="T16" s="1"/>
    </row>
    <row r="17" spans="1:20">
      <c r="A17" s="21">
        <v>42</v>
      </c>
      <c r="B17" t="s">
        <v>422</v>
      </c>
      <c r="C17" s="194">
        <v>662799</v>
      </c>
      <c r="D17" s="53">
        <f t="shared" si="0"/>
        <v>2057.1809005922009</v>
      </c>
      <c r="E17" s="38">
        <f t="shared" si="4"/>
        <v>0.87672000743354239</v>
      </c>
      <c r="F17" s="54">
        <f t="shared" si="9"/>
        <v>253.11169870054334</v>
      </c>
      <c r="G17" s="53">
        <f t="shared" si="10"/>
        <v>81549.551980930657</v>
      </c>
      <c r="H17" s="53">
        <f t="shared" si="11"/>
        <v>744348.55198093061</v>
      </c>
      <c r="I17" s="55">
        <f t="shared" si="12"/>
        <v>2310.2925992927439</v>
      </c>
      <c r="J17" s="38">
        <f t="shared" si="6"/>
        <v>0.98459000092919269</v>
      </c>
      <c r="K17" s="194">
        <v>-4517.5464462295931</v>
      </c>
      <c r="L17" s="64">
        <v>322188</v>
      </c>
      <c r="N17" s="122">
        <f t="shared" si="13"/>
        <v>6.7553289157907287E-2</v>
      </c>
      <c r="O17" s="28">
        <f t="shared" si="14"/>
        <v>5.9806446972440544E-2</v>
      </c>
      <c r="Q17" s="194">
        <v>620858</v>
      </c>
      <c r="R17" s="194">
        <v>1941.0911364702204</v>
      </c>
      <c r="S17" s="25"/>
      <c r="T17" s="1"/>
    </row>
    <row r="18" spans="1:20">
      <c r="A18" s="21">
        <v>46</v>
      </c>
      <c r="B18" t="s">
        <v>423</v>
      </c>
      <c r="C18" s="194">
        <v>1595918</v>
      </c>
      <c r="D18" s="53">
        <f t="shared" si="0"/>
        <v>2435.7351078280244</v>
      </c>
      <c r="E18" s="38">
        <f t="shared" si="4"/>
        <v>1.03805051914802</v>
      </c>
      <c r="F18" s="54">
        <f t="shared" si="9"/>
        <v>-78.123232630802192</v>
      </c>
      <c r="G18" s="53">
        <f t="shared" si="10"/>
        <v>-51187.123252027908</v>
      </c>
      <c r="H18" s="53">
        <f t="shared" si="11"/>
        <v>1544730.8767479721</v>
      </c>
      <c r="I18" s="55">
        <f t="shared" si="12"/>
        <v>2357.6118751972222</v>
      </c>
      <c r="J18" s="38">
        <f t="shared" si="6"/>
        <v>1.0047563148935026</v>
      </c>
      <c r="K18" s="194">
        <v>-13073.767917439611</v>
      </c>
      <c r="L18" s="64">
        <v>655210</v>
      </c>
      <c r="N18" s="122">
        <f t="shared" si="13"/>
        <v>6.9856647932040494E-2</v>
      </c>
      <c r="O18" s="28">
        <f t="shared" si="14"/>
        <v>6.3470589492666374E-2</v>
      </c>
      <c r="Q18" s="194">
        <v>1491712</v>
      </c>
      <c r="R18" s="194">
        <v>2290.3643334321105</v>
      </c>
      <c r="S18" s="25"/>
      <c r="T18" s="1"/>
    </row>
    <row r="19" spans="1:20">
      <c r="A19" s="21">
        <v>50</v>
      </c>
      <c r="B19" t="s">
        <v>424</v>
      </c>
      <c r="C19" s="194">
        <v>1071575</v>
      </c>
      <c r="D19" s="53">
        <f t="shared" si="0"/>
        <v>2201.1955260211785</v>
      </c>
      <c r="E19" s="38">
        <f t="shared" si="4"/>
        <v>0.93809550602984249</v>
      </c>
      <c r="F19" s="54">
        <f t="shared" si="9"/>
        <v>127.09890145018801</v>
      </c>
      <c r="G19" s="53">
        <f t="shared" si="10"/>
        <v>61873.651709473277</v>
      </c>
      <c r="H19" s="53">
        <f t="shared" si="11"/>
        <v>1133448.6517094732</v>
      </c>
      <c r="I19" s="55">
        <f t="shared" si="12"/>
        <v>2328.2944274713664</v>
      </c>
      <c r="J19" s="38">
        <f t="shared" si="6"/>
        <v>0.99226193825373021</v>
      </c>
      <c r="K19" s="194">
        <v>3945.8362529136502</v>
      </c>
      <c r="L19" s="64">
        <v>486815</v>
      </c>
      <c r="N19" s="122">
        <f t="shared" si="13"/>
        <v>8.5390941291702077E-2</v>
      </c>
      <c r="O19" s="28">
        <f t="shared" si="14"/>
        <v>7.6787008293654174E-2</v>
      </c>
      <c r="Q19" s="194">
        <v>987271</v>
      </c>
      <c r="R19" s="194">
        <v>2044.2255609206636</v>
      </c>
      <c r="S19" s="25"/>
      <c r="T19" s="1"/>
    </row>
    <row r="20" spans="1:20">
      <c r="A20" s="21">
        <v>55</v>
      </c>
      <c r="B20" t="s">
        <v>425</v>
      </c>
      <c r="C20" s="194">
        <v>389621</v>
      </c>
      <c r="D20" s="53">
        <f t="shared" si="0"/>
        <v>2285.4486476340194</v>
      </c>
      <c r="E20" s="38">
        <f t="shared" si="4"/>
        <v>0.97400211851367668</v>
      </c>
      <c r="F20" s="54">
        <f t="shared" si="9"/>
        <v>53.377420038952209</v>
      </c>
      <c r="G20" s="53">
        <f t="shared" si="10"/>
        <v>9099.7291908205334</v>
      </c>
      <c r="H20" s="53">
        <f t="shared" si="11"/>
        <v>398720.72919082054</v>
      </c>
      <c r="I20" s="55">
        <f t="shared" si="12"/>
        <v>2338.8260676729715</v>
      </c>
      <c r="J20" s="38">
        <f t="shared" si="6"/>
        <v>0.99675026481420959</v>
      </c>
      <c r="K20" s="194">
        <v>1721.0348593623285</v>
      </c>
      <c r="L20" s="64">
        <v>170479</v>
      </c>
      <c r="N20" s="122">
        <f t="shared" si="13"/>
        <v>9.1433437633935702E-2</v>
      </c>
      <c r="O20" s="28">
        <f t="shared" si="14"/>
        <v>8.5869962617635104E-2</v>
      </c>
      <c r="Q20" s="194">
        <v>356981</v>
      </c>
      <c r="R20" s="194">
        <v>2104.716703024586</v>
      </c>
      <c r="S20" s="25"/>
      <c r="T20" s="1"/>
    </row>
    <row r="21" spans="1:20">
      <c r="A21" s="21">
        <v>56</v>
      </c>
      <c r="B21" t="s">
        <v>426</v>
      </c>
      <c r="C21" s="194">
        <v>166073</v>
      </c>
      <c r="D21" s="53">
        <f t="shared" si="0"/>
        <v>2213.0673489512542</v>
      </c>
      <c r="E21" s="38">
        <f t="shared" si="4"/>
        <v>0.94315498557513167</v>
      </c>
      <c r="F21" s="54">
        <f t="shared" si="9"/>
        <v>116.71105638637175</v>
      </c>
      <c r="G21" s="53">
        <f t="shared" si="10"/>
        <v>8758.2310933461104</v>
      </c>
      <c r="H21" s="53">
        <f t="shared" si="11"/>
        <v>174831.23109334611</v>
      </c>
      <c r="I21" s="55">
        <f t="shared" si="12"/>
        <v>2329.7784053376258</v>
      </c>
      <c r="J21" s="38">
        <f t="shared" si="6"/>
        <v>0.99289437319689144</v>
      </c>
      <c r="K21" s="194">
        <v>651.45636656872011</v>
      </c>
      <c r="L21" s="64">
        <v>75042</v>
      </c>
      <c r="N21" s="122">
        <f t="shared" si="13"/>
        <v>9.9559045525570058E-2</v>
      </c>
      <c r="O21" s="28">
        <f t="shared" si="14"/>
        <v>9.9720223925676477E-2</v>
      </c>
      <c r="Q21" s="194">
        <v>151036</v>
      </c>
      <c r="R21" s="194">
        <v>2012.3912435212451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392</v>
      </c>
      <c r="B23" s="18"/>
      <c r="C23" s="59">
        <f>SUM(C7:C21)</f>
        <v>13126847</v>
      </c>
      <c r="D23" s="59">
        <f>C23*1000/L23</f>
        <v>2346.4514133928219</v>
      </c>
      <c r="E23" s="60">
        <f>D23/D$23</f>
        <v>1</v>
      </c>
      <c r="F23" s="61"/>
      <c r="G23" s="59">
        <f>SUM(G7:G21)</f>
        <v>-6.8212102632969618E-10</v>
      </c>
      <c r="H23" s="59">
        <f>SUM(H7:H22)</f>
        <v>13126846.999999998</v>
      </c>
      <c r="I23" s="62">
        <f>H23*1000/L23</f>
        <v>2346.4514133928219</v>
      </c>
      <c r="J23" s="60">
        <f>I23/I$23</f>
        <v>1</v>
      </c>
      <c r="K23" s="63">
        <f>SUM(K7:K21)</f>
        <v>3.9744918467476964E-10</v>
      </c>
      <c r="L23" s="19">
        <f>SUM(L7:L21)</f>
        <v>5594340</v>
      </c>
      <c r="N23" s="221">
        <f>(C23-Q23)/Q23</f>
        <v>5.793509326934445E-2</v>
      </c>
      <c r="O23" s="128">
        <f>(D23-R23)/R23</f>
        <v>4.9588428388119943E-2</v>
      </c>
      <c r="Q23" s="127">
        <f>SUM(Q7:Q21)</f>
        <v>12407989</v>
      </c>
      <c r="R23" s="127">
        <v>2235.5919233945137</v>
      </c>
      <c r="S23" s="16"/>
      <c r="T23" s="25"/>
    </row>
    <row r="25" spans="1:20">
      <c r="A25" s="65" t="s">
        <v>393</v>
      </c>
      <c r="B25" s="174" t="str">
        <f>komm!C369</f>
        <v>Utbetales/trekkes ved 6. termin rammetilskudd i juni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H19" sqref="H19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427</v>
      </c>
      <c r="B1" s="264"/>
      <c r="C1" s="264"/>
      <c r="D1" s="130"/>
      <c r="E1" s="130"/>
      <c r="F1" s="264"/>
      <c r="G1" s="264"/>
      <c r="H1" s="130"/>
      <c r="I1" s="130"/>
      <c r="J1" s="264"/>
      <c r="K1" s="264"/>
      <c r="L1" s="158"/>
    </row>
    <row r="2" spans="1:17">
      <c r="A2" s="136"/>
      <c r="B2" s="134" t="s">
        <v>428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429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430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431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404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4"/>
      <c r="O6" s="164"/>
    </row>
    <row r="7" spans="1:17">
      <c r="A7" s="7" t="s">
        <v>432</v>
      </c>
      <c r="B7" s="29">
        <v>99697151</v>
      </c>
      <c r="C7" s="29">
        <v>104018526</v>
      </c>
      <c r="D7" s="29"/>
      <c r="E7" s="29"/>
      <c r="F7" s="29">
        <v>19731661</v>
      </c>
      <c r="G7" s="29">
        <v>20231818</v>
      </c>
      <c r="H7" s="29"/>
      <c r="I7" s="29"/>
      <c r="J7" s="29">
        <f t="shared" si="0"/>
        <v>119428812</v>
      </c>
      <c r="K7" s="29">
        <f t="shared" si="1"/>
        <v>124250344</v>
      </c>
      <c r="L7" s="29">
        <f t="shared" si="2"/>
        <v>0</v>
      </c>
      <c r="O7" s="164"/>
      <c r="P7" s="164"/>
    </row>
    <row r="8" spans="1:17">
      <c r="A8" s="7" t="s">
        <v>433</v>
      </c>
      <c r="B8" s="29">
        <v>104847661</v>
      </c>
      <c r="C8" s="29">
        <v>109061725.594</v>
      </c>
      <c r="D8" s="29"/>
      <c r="E8" s="29"/>
      <c r="F8" s="29">
        <v>20742396</v>
      </c>
      <c r="G8" s="29">
        <v>21201261</v>
      </c>
      <c r="H8" s="29"/>
      <c r="I8" s="29"/>
      <c r="J8" s="29">
        <f t="shared" si="0"/>
        <v>125590057</v>
      </c>
      <c r="K8" s="29">
        <f t="shared" si="1"/>
        <v>130262986.594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434</v>
      </c>
      <c r="B9" s="29">
        <v>127895476</v>
      </c>
      <c r="C9" s="29">
        <v>132737375</v>
      </c>
      <c r="D9" s="29"/>
      <c r="E9" s="29"/>
      <c r="F9" s="29">
        <v>25309163</v>
      </c>
      <c r="G9" s="29">
        <v>25785293</v>
      </c>
      <c r="H9" s="29"/>
      <c r="I9" s="29"/>
      <c r="J9" s="29">
        <f t="shared" si="0"/>
        <v>153204639</v>
      </c>
      <c r="K9" s="29">
        <f t="shared" si="1"/>
        <v>158522668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435</v>
      </c>
      <c r="B10" s="29">
        <v>130669635</v>
      </c>
      <c r="C10" s="29">
        <v>135520524.042</v>
      </c>
      <c r="D10" s="29"/>
      <c r="E10" s="29"/>
      <c r="F10" s="29">
        <v>25857833</v>
      </c>
      <c r="G10" s="29">
        <v>26332332</v>
      </c>
      <c r="H10" s="29"/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0</v>
      </c>
      <c r="O10" s="164"/>
      <c r="P10" s="164"/>
    </row>
    <row r="11" spans="1:17">
      <c r="A11" s="7" t="s">
        <v>436</v>
      </c>
      <c r="B11" s="29">
        <v>167176502</v>
      </c>
      <c r="C11" s="29">
        <v>173127354.21100006</v>
      </c>
      <c r="D11" s="29"/>
      <c r="E11" s="29"/>
      <c r="F11" s="29">
        <v>33077457</v>
      </c>
      <c r="G11" s="29">
        <v>33607413</v>
      </c>
      <c r="H11" s="29"/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0</v>
      </c>
    </row>
    <row r="12" spans="1:17" ht="15.75" thickBot="1">
      <c r="A12" s="7" t="s">
        <v>437</v>
      </c>
      <c r="B12" s="29">
        <v>168506575</v>
      </c>
      <c r="C12" s="29">
        <v>174472885</v>
      </c>
      <c r="D12" s="29"/>
      <c r="E12" s="29"/>
      <c r="F12" s="29">
        <v>33339082</v>
      </c>
      <c r="G12" s="29">
        <v>33870624</v>
      </c>
      <c r="H12" s="29"/>
      <c r="I12" s="29"/>
      <c r="J12" s="29">
        <f t="shared" si="0"/>
        <v>201845657</v>
      </c>
      <c r="K12" s="29">
        <f t="shared" si="1"/>
        <v>208343509</v>
      </c>
      <c r="L12" s="29">
        <f t="shared" si="2"/>
        <v>0</v>
      </c>
    </row>
    <row r="13" spans="1:17">
      <c r="A13" s="7" t="s">
        <v>438</v>
      </c>
      <c r="B13" s="29">
        <v>205956451.00000006</v>
      </c>
      <c r="C13" s="29">
        <v>209184111.13300014</v>
      </c>
      <c r="D13" s="29"/>
      <c r="E13" s="31" t="s">
        <v>31</v>
      </c>
      <c r="F13" s="29">
        <v>40808867</v>
      </c>
      <c r="G13" s="29">
        <v>40903622.478</v>
      </c>
      <c r="H13" s="29"/>
      <c r="I13" s="31" t="s">
        <v>31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9" t="s">
        <v>439</v>
      </c>
      <c r="B14" s="230">
        <v>210494834</v>
      </c>
      <c r="C14" s="230">
        <v>213344145.97700018</v>
      </c>
      <c r="D14" s="230"/>
      <c r="E14" s="231">
        <f>D14*1000/$N$15</f>
        <v>0</v>
      </c>
      <c r="F14" s="230">
        <v>41690857.868000008</v>
      </c>
      <c r="G14" s="230">
        <v>41689971</v>
      </c>
      <c r="H14" s="230"/>
      <c r="I14" s="231">
        <f>H14*1000/$N$15</f>
        <v>0</v>
      </c>
      <c r="J14" s="230">
        <f t="shared" si="0"/>
        <v>252185691.868</v>
      </c>
      <c r="K14" s="230">
        <f t="shared" si="1"/>
        <v>255034116.97700018</v>
      </c>
      <c r="L14" s="230">
        <f t="shared" si="2"/>
        <v>0</v>
      </c>
      <c r="N14" s="192" t="s">
        <v>440</v>
      </c>
      <c r="O14" s="192"/>
    </row>
    <row r="15" spans="1:17">
      <c r="A15" s="228" t="s">
        <v>441</v>
      </c>
      <c r="B15" s="223">
        <v>200750000</v>
      </c>
      <c r="C15" s="223">
        <v>220250000</v>
      </c>
      <c r="D15" s="169">
        <f>234800000-170000</f>
        <v>234630000</v>
      </c>
      <c r="E15" s="42">
        <f>D15*1000/$N$15</f>
        <v>41940.604253584876</v>
      </c>
      <c r="F15" s="225">
        <v>40350000</v>
      </c>
      <c r="G15" s="225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442</v>
      </c>
      <c r="B16" s="223">
        <v>200725000</v>
      </c>
      <c r="C16" s="223">
        <v>220400000</v>
      </c>
      <c r="D16" s="169">
        <v>234095000</v>
      </c>
      <c r="E16" s="42">
        <f>D16*1000/$N$15</f>
        <v>41844.971882295322</v>
      </c>
      <c r="F16" s="225">
        <v>40265000</v>
      </c>
      <c r="G16" s="225">
        <v>43100000</v>
      </c>
      <c r="H16" s="170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443</v>
      </c>
      <c r="B17" s="224">
        <v>204653000</v>
      </c>
      <c r="C17" s="224">
        <v>218400000</v>
      </c>
      <c r="D17" s="39"/>
      <c r="E17" s="42">
        <f>D17*1000/$N$15</f>
        <v>0</v>
      </c>
      <c r="F17" s="224">
        <v>40464000</v>
      </c>
      <c r="G17" s="224">
        <v>42600000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.7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233"/>
      <c r="E19" s="142"/>
      <c r="F19" s="140"/>
      <c r="G19" s="141"/>
      <c r="H19" s="233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444</v>
      </c>
      <c r="B22" s="264"/>
      <c r="C22" s="264"/>
      <c r="D22" s="264"/>
      <c r="E22" s="36"/>
      <c r="F22" s="264"/>
      <c r="G22" s="264"/>
      <c r="H22" s="130"/>
      <c r="I22" s="36"/>
      <c r="J22" s="264"/>
      <c r="K22" s="264"/>
      <c r="L22" s="264"/>
    </row>
    <row r="23" spans="1:19">
      <c r="A23" s="37" t="s">
        <v>445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429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430</v>
      </c>
      <c r="B25" s="38">
        <v>-1.6492121192155603E-3</v>
      </c>
      <c r="C25" s="38">
        <f t="shared" ref="C25:C30" si="5">(C4-B4)/B4</f>
        <v>2.1480154731716182E-2</v>
      </c>
      <c r="D25" s="38">
        <f>(D4-C4)/C4</f>
        <v>2.8184380763648032E-2</v>
      </c>
      <c r="E25" s="7"/>
      <c r="F25" s="38">
        <v>-3.8193152548046283E-2</v>
      </c>
      <c r="G25" s="38">
        <v>1.5416458155696647E-2</v>
      </c>
      <c r="H25" s="38">
        <f>(H4-G4)/G4</f>
        <v>3.3017825068237089E-3</v>
      </c>
      <c r="I25" s="7"/>
      <c r="J25" s="38">
        <v>-7.9003838977869945E-3</v>
      </c>
      <c r="K25" s="38">
        <f t="shared" ref="K25:K29" si="6">(K4-J4)/J4</f>
        <v>2.0474575944398037E-2</v>
      </c>
      <c r="L25" s="38">
        <f>(L4-K4)/K4</f>
        <v>2.4078405025717772E-2</v>
      </c>
      <c r="N25" s="146"/>
      <c r="O25"/>
      <c r="Q25" s="173"/>
      <c r="R25" s="32"/>
      <c r="S25" s="147"/>
    </row>
    <row r="26" spans="1:19">
      <c r="A26" s="7" t="s">
        <v>431</v>
      </c>
      <c r="B26" s="38">
        <v>3.8025412353021495E-2</v>
      </c>
      <c r="C26" s="38">
        <f t="shared" si="5"/>
        <v>2.3108501715274989E-2</v>
      </c>
      <c r="D26" s="38">
        <f>(D5-C5)/C5</f>
        <v>6.93516570671735E-2</v>
      </c>
      <c r="E26" s="7"/>
      <c r="F26" s="38">
        <v>1.5854519348921167E-2</v>
      </c>
      <c r="G26" s="38">
        <v>7.2073747194751261E-3</v>
      </c>
      <c r="H26" s="38">
        <f>(H5-G5)/G5</f>
        <v>5.966942393911049E-2</v>
      </c>
      <c r="I26" s="7"/>
      <c r="J26" s="38">
        <v>3.4291285792708973E-2</v>
      </c>
      <c r="K26" s="38">
        <f t="shared" si="6"/>
        <v>2.0478098027101044E-2</v>
      </c>
      <c r="L26" s="38">
        <f>(L5-K5)/K5</f>
        <v>6.7770826798570785E-2</v>
      </c>
      <c r="N26" s="146"/>
      <c r="O26"/>
      <c r="Q26" s="173"/>
      <c r="R26" s="173"/>
      <c r="S26" s="147"/>
    </row>
    <row r="27" spans="1:19">
      <c r="A27" s="7" t="s">
        <v>404</v>
      </c>
      <c r="B27" s="38">
        <v>3.0005878730073769E-2</v>
      </c>
      <c r="C27" s="38">
        <f t="shared" si="5"/>
        <v>2.2860961739472198E-2</v>
      </c>
      <c r="D27" s="38">
        <f>(D6-C6)/C6</f>
        <v>6.7614421020744039E-2</v>
      </c>
      <c r="E27" s="7"/>
      <c r="F27" s="38">
        <v>7.9884553471095254E-3</v>
      </c>
      <c r="G27" s="38">
        <v>7.1914245788855706E-3</v>
      </c>
      <c r="H27" s="38">
        <f>(H6-G6)/G6</f>
        <v>5.793509326934445E-2</v>
      </c>
      <c r="I27" s="7"/>
      <c r="J27" s="38">
        <v>2.6300359299116102E-2</v>
      </c>
      <c r="K27" s="38">
        <f t="shared" si="6"/>
        <v>2.027084196810721E-2</v>
      </c>
      <c r="L27" s="38">
        <f>(L6-K6)/K6</f>
        <v>6.6034972707792489E-2</v>
      </c>
      <c r="N27" s="146"/>
      <c r="Q27" s="173"/>
    </row>
    <row r="28" spans="1:19">
      <c r="A28" s="7" t="s">
        <v>432</v>
      </c>
      <c r="B28" s="38">
        <v>1.949113115538172E-2</v>
      </c>
      <c r="C28" s="38">
        <f t="shared" si="5"/>
        <v>4.334501995949714E-2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4.0371598103144488E-2</v>
      </c>
      <c r="L28" s="38"/>
      <c r="N28" s="146"/>
      <c r="Q28" s="173"/>
    </row>
    <row r="29" spans="1:19">
      <c r="A29" s="7" t="s">
        <v>433</v>
      </c>
      <c r="B29" s="38">
        <v>1.951924564666753E-2</v>
      </c>
      <c r="C29" s="38">
        <f t="shared" si="5"/>
        <v>4.0192261360985408E-2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3.7207798974085958E-2</v>
      </c>
      <c r="L29" s="38"/>
      <c r="N29" s="146"/>
    </row>
    <row r="30" spans="1:19">
      <c r="A30" s="7" t="s">
        <v>434</v>
      </c>
      <c r="B30" s="38">
        <v>2.3955005745479464E-2</v>
      </c>
      <c r="C30" s="38">
        <f t="shared" si="5"/>
        <v>3.7858250748447113E-2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3.4711931927857619E-2</v>
      </c>
      <c r="L30" s="38"/>
      <c r="N30" s="146"/>
    </row>
    <row r="31" spans="1:19">
      <c r="A31" s="7" t="s">
        <v>435</v>
      </c>
      <c r="B31" s="38">
        <v>9.774844077562423E-3</v>
      </c>
      <c r="C31" s="38">
        <f>(C10-B10)/B10</f>
        <v>3.7123307507516919E-2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3.4022067245092061E-2</v>
      </c>
      <c r="L31" s="38"/>
      <c r="N31" s="146"/>
    </row>
    <row r="32" spans="1:19">
      <c r="A32" s="7" t="s">
        <v>436</v>
      </c>
      <c r="B32" s="38">
        <v>9.10309959763843E-3</v>
      </c>
      <c r="C32" s="38">
        <f>(C11-B11)/B11</f>
        <v>3.5596223989661266E-2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3.2362946747035624E-2</v>
      </c>
      <c r="L32" s="38"/>
      <c r="N32" s="146"/>
    </row>
    <row r="33" spans="1:18">
      <c r="A33" s="7" t="s">
        <v>437</v>
      </c>
      <c r="B33" s="38">
        <v>7.2698373172050681E-3</v>
      </c>
      <c r="C33" s="38">
        <f>(C12-B12)/B12</f>
        <v>3.5406986344598129E-2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3.2192181375495239E-2</v>
      </c>
      <c r="L33" s="38"/>
      <c r="N33" s="146"/>
    </row>
    <row r="34" spans="1:18">
      <c r="A34" s="7" t="s">
        <v>438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1.3463867766863657E-2</v>
      </c>
      <c r="L34" s="38"/>
      <c r="N34" s="146"/>
    </row>
    <row r="35" spans="1:18">
      <c r="A35" s="39" t="s">
        <v>439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446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447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>(H44-G44)/G44</f>
        <v>3.4687994782125245E-3</v>
      </c>
      <c r="J44" s="32">
        <f t="shared" ref="J44:J56" si="8">B44+F44</f>
        <v>30057697</v>
      </c>
      <c r="K44" s="32">
        <f t="shared" ref="K44:K56" si="9">C44+G44</f>
        <v>30791777.281999998</v>
      </c>
      <c r="L44" s="32">
        <f t="shared" ref="L44:L56" si="10">D44+H44</f>
        <v>31559680.085000027</v>
      </c>
      <c r="M44" s="153">
        <f>(L44-K44)/K44</f>
        <v>2.4938567071570873E-2</v>
      </c>
      <c r="O44" s="147"/>
    </row>
    <row r="45" spans="1:18">
      <c r="A45" s="32" t="str">
        <f t="shared" ref="A45:A55" si="11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>(D45-C45)/C45</f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>(H45-G45)/G45</f>
        <v>-5.6130555006975332E-4</v>
      </c>
      <c r="J45" s="32">
        <f t="shared" si="8"/>
        <v>1476729</v>
      </c>
      <c r="K45" s="32">
        <f t="shared" si="9"/>
        <v>1388302.7180000022</v>
      </c>
      <c r="L45" s="32">
        <f>D45+H45</f>
        <v>1395244.914999973</v>
      </c>
      <c r="M45" s="153">
        <f>(L45-K45)/K45</f>
        <v>5.0004922629351307E-3</v>
      </c>
      <c r="O45" s="147"/>
    </row>
    <row r="46" spans="1:18">
      <c r="A46" s="32" t="str">
        <f t="shared" si="11"/>
        <v>Mars</v>
      </c>
      <c r="B46" s="32">
        <f t="shared" ref="B46" si="12">B5-B4</f>
        <v>34148104</v>
      </c>
      <c r="C46" s="32">
        <f t="shared" ref="C46:D55" si="13">C5-C4</f>
        <v>34980049</v>
      </c>
      <c r="D46" s="32">
        <f>D5-D4</f>
        <v>38512134.700999998</v>
      </c>
      <c r="E46" s="153">
        <f>(D46-C46)/C46</f>
        <v>0.10097429254601666</v>
      </c>
      <c r="F46" s="32">
        <f t="shared" ref="F46" si="14">F5-F4</f>
        <v>6752908</v>
      </c>
      <c r="G46" s="32">
        <f t="shared" ref="G46:H50" si="15">G5-G4</f>
        <v>6758649</v>
      </c>
      <c r="H46" s="32">
        <f>H5-H4</f>
        <v>7461255</v>
      </c>
      <c r="I46" s="153">
        <f>(H46-G46)/G46</f>
        <v>0.10395657475332717</v>
      </c>
      <c r="J46" s="32">
        <f t="shared" si="8"/>
        <v>40901012</v>
      </c>
      <c r="K46" s="32">
        <f t="shared" si="9"/>
        <v>41738698</v>
      </c>
      <c r="L46" s="32">
        <f>D46+H46</f>
        <v>45973389.700999998</v>
      </c>
      <c r="M46" s="153">
        <f>(L46-K46)/K46</f>
        <v>0.10145720647539119</v>
      </c>
      <c r="O46" s="147"/>
    </row>
    <row r="47" spans="1:18">
      <c r="A47" s="32" t="str">
        <f t="shared" si="11"/>
        <v>April</v>
      </c>
      <c r="B47" s="32">
        <f t="shared" ref="B47" si="16">B6-B5</f>
        <v>1756686</v>
      </c>
      <c r="C47" s="32">
        <f t="shared" si="13"/>
        <v>1781881</v>
      </c>
      <c r="D47" s="32">
        <f>D6-D5</f>
        <v>1794913.859999992</v>
      </c>
      <c r="E47" s="153">
        <f>(D47-C47)/C47</f>
        <v>7.3141023446526192E-3</v>
      </c>
      <c r="F47" s="32">
        <f t="shared" ref="F47" si="17">F6-F5</f>
        <v>336946</v>
      </c>
      <c r="G47" s="32">
        <f t="shared" si="15"/>
        <v>339178</v>
      </c>
      <c r="H47" s="32">
        <f>H6-H5</f>
        <v>337897</v>
      </c>
      <c r="I47" s="153">
        <f>(H47-G47)/G47</f>
        <v>-3.7767779749865852E-3</v>
      </c>
      <c r="J47" s="32">
        <f t="shared" si="8"/>
        <v>2093632</v>
      </c>
      <c r="K47" s="32">
        <f t="shared" si="9"/>
        <v>2121059</v>
      </c>
      <c r="L47" s="32">
        <f>D47+H47</f>
        <v>2132810.859999992</v>
      </c>
      <c r="M47" s="153">
        <f>(L47-K47)/K47</f>
        <v>5.5405625208878933E-3</v>
      </c>
      <c r="O47" s="147"/>
    </row>
    <row r="48" spans="1:18">
      <c r="A48" s="32" t="str">
        <f t="shared" si="11"/>
        <v>Mai</v>
      </c>
      <c r="B48" s="32">
        <f t="shared" ref="B48" si="18">B7-B6</f>
        <v>37487476</v>
      </c>
      <c r="C48" s="32">
        <f t="shared" si="13"/>
        <v>40386678</v>
      </c>
      <c r="D48" s="32"/>
      <c r="E48" s="153"/>
      <c r="F48" s="32">
        <f t="shared" ref="F48" si="19">F7-F6</f>
        <v>7412266</v>
      </c>
      <c r="G48" s="32">
        <f t="shared" si="15"/>
        <v>7823829</v>
      </c>
      <c r="H48" s="32"/>
      <c r="I48" s="153"/>
      <c r="J48" s="32">
        <f t="shared" si="8"/>
        <v>44899742</v>
      </c>
      <c r="K48" s="32">
        <f t="shared" si="9"/>
        <v>48210507</v>
      </c>
      <c r="L48" s="32">
        <f t="shared" si="10"/>
        <v>0</v>
      </c>
      <c r="M48" s="153"/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0">B8-B7</f>
        <v>5150510</v>
      </c>
      <c r="C49" s="32">
        <f t="shared" si="13"/>
        <v>5043199.5939999968</v>
      </c>
      <c r="D49" s="32">
        <f t="shared" si="13"/>
        <v>0</v>
      </c>
      <c r="E49" s="153"/>
      <c r="F49" s="32">
        <f t="shared" ref="F49" si="21">F8-F7</f>
        <v>1010735</v>
      </c>
      <c r="G49" s="32">
        <f t="shared" si="15"/>
        <v>969443</v>
      </c>
      <c r="H49" s="32">
        <f t="shared" si="15"/>
        <v>0</v>
      </c>
      <c r="I49" s="153"/>
      <c r="J49" s="32">
        <f t="shared" si="8"/>
        <v>6161245</v>
      </c>
      <c r="K49" s="32">
        <f t="shared" si="9"/>
        <v>6012642.5939999968</v>
      </c>
      <c r="L49" s="32">
        <f t="shared" si="10"/>
        <v>0</v>
      </c>
      <c r="M49" s="153"/>
      <c r="O49" s="147"/>
    </row>
    <row r="50" spans="1:16">
      <c r="A50" s="32" t="str">
        <f t="shared" si="11"/>
        <v>Juli</v>
      </c>
      <c r="B50" s="32">
        <f t="shared" ref="B50" si="22">B9-B8</f>
        <v>23047815</v>
      </c>
      <c r="C50" s="32">
        <f t="shared" si="13"/>
        <v>23675649.406000003</v>
      </c>
      <c r="D50" s="32">
        <f t="shared" si="13"/>
        <v>0</v>
      </c>
      <c r="E50" s="153"/>
      <c r="F50" s="32">
        <f t="shared" ref="F50" si="23">F9-F8</f>
        <v>4566767</v>
      </c>
      <c r="G50" s="32">
        <f t="shared" si="15"/>
        <v>4584032</v>
      </c>
      <c r="H50" s="32">
        <f t="shared" si="15"/>
        <v>0</v>
      </c>
      <c r="I50" s="153"/>
      <c r="J50" s="32">
        <f t="shared" si="8"/>
        <v>27614582</v>
      </c>
      <c r="K50" s="32">
        <f t="shared" si="9"/>
        <v>28259681.406000003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4">B10-B9</f>
        <v>2774159</v>
      </c>
      <c r="C51" s="32">
        <f t="shared" si="13"/>
        <v>2783149.0419999957</v>
      </c>
      <c r="D51" s="32">
        <f t="shared" si="13"/>
        <v>0</v>
      </c>
      <c r="E51" s="153"/>
      <c r="F51" s="32">
        <f t="shared" ref="F51" si="25">F10-F9</f>
        <v>548670</v>
      </c>
      <c r="G51" s="32">
        <f t="shared" ref="G51:H55" si="26">G10-G9</f>
        <v>547039</v>
      </c>
      <c r="H51" s="32">
        <f t="shared" si="26"/>
        <v>0</v>
      </c>
      <c r="I51" s="153"/>
      <c r="J51" s="32">
        <f t="shared" si="8"/>
        <v>3322829</v>
      </c>
      <c r="K51" s="32">
        <f t="shared" si="9"/>
        <v>3330188.0419999957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7">B11-B10</f>
        <v>36506867</v>
      </c>
      <c r="C52" s="32">
        <f t="shared" si="13"/>
        <v>37606830.169000059</v>
      </c>
      <c r="D52" s="32">
        <f t="shared" si="13"/>
        <v>0</v>
      </c>
      <c r="E52" s="153"/>
      <c r="F52" s="32">
        <f t="shared" ref="F52" si="28">F11-F10</f>
        <v>7219624</v>
      </c>
      <c r="G52" s="32">
        <f t="shared" si="26"/>
        <v>7275081</v>
      </c>
      <c r="H52" s="32">
        <f t="shared" si="26"/>
        <v>0</v>
      </c>
      <c r="I52" s="153"/>
      <c r="J52" s="32">
        <f t="shared" si="8"/>
        <v>43726491</v>
      </c>
      <c r="K52" s="32">
        <f t="shared" si="9"/>
        <v>44881911.169000059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29">B12-B11</f>
        <v>1330073</v>
      </c>
      <c r="C53" s="32">
        <f t="shared" si="13"/>
        <v>1345530.7889999449</v>
      </c>
      <c r="D53" s="32">
        <f t="shared" si="13"/>
        <v>0</v>
      </c>
      <c r="E53" s="153"/>
      <c r="F53" s="32">
        <f t="shared" ref="F53" si="30">F12-F11</f>
        <v>261625</v>
      </c>
      <c r="G53" s="32">
        <f t="shared" si="26"/>
        <v>263211</v>
      </c>
      <c r="H53" s="32">
        <f t="shared" si="26"/>
        <v>0</v>
      </c>
      <c r="I53" s="153"/>
      <c r="J53" s="32">
        <f t="shared" si="8"/>
        <v>1591698</v>
      </c>
      <c r="K53" s="32">
        <f t="shared" si="9"/>
        <v>1608741.7889999449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1">B13-B12</f>
        <v>37449876.00000006</v>
      </c>
      <c r="C54" s="32">
        <f t="shared" si="13"/>
        <v>34711226.133000135</v>
      </c>
      <c r="D54" s="32">
        <f t="shared" si="13"/>
        <v>0</v>
      </c>
      <c r="E54" s="153"/>
      <c r="F54" s="32">
        <f t="shared" ref="F54" si="32">F13-F12</f>
        <v>7469785</v>
      </c>
      <c r="G54" s="32">
        <f t="shared" si="26"/>
        <v>7032998.4780000001</v>
      </c>
      <c r="H54" s="32">
        <f t="shared" si="26"/>
        <v>0</v>
      </c>
      <c r="I54" s="153"/>
      <c r="J54" s="32">
        <f t="shared" si="8"/>
        <v>44919661.00000006</v>
      </c>
      <c r="K54" s="32">
        <f t="shared" si="9"/>
        <v>41744224.611000136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3">B14-B13</f>
        <v>4538382.9999999404</v>
      </c>
      <c r="C55" s="32">
        <f t="shared" si="13"/>
        <v>4160034.8440000415</v>
      </c>
      <c r="D55" s="32">
        <f t="shared" si="13"/>
        <v>0</v>
      </c>
      <c r="E55" s="153"/>
      <c r="F55" s="32">
        <f t="shared" ref="F55" si="34">F14-F13</f>
        <v>881990.86800000817</v>
      </c>
      <c r="G55" s="32">
        <f t="shared" si="26"/>
        <v>786348.52199999988</v>
      </c>
      <c r="H55" s="32">
        <f t="shared" si="26"/>
        <v>0</v>
      </c>
      <c r="I55" s="153"/>
      <c r="J55" s="32">
        <f t="shared" si="8"/>
        <v>5420373.8679999486</v>
      </c>
      <c r="K55" s="32">
        <f t="shared" si="9"/>
        <v>4946383.3660000414</v>
      </c>
      <c r="L55" s="32">
        <f t="shared" si="10"/>
        <v>0</v>
      </c>
      <c r="M55" s="153"/>
      <c r="O55" s="147"/>
    </row>
    <row r="56" spans="1:16">
      <c r="A56" s="155" t="s">
        <v>448</v>
      </c>
      <c r="B56" s="155">
        <f>SUM(B44:B55)</f>
        <v>210494834</v>
      </c>
      <c r="C56" s="155">
        <f>SUM(C44:C55)</f>
        <v>213344145.97700018</v>
      </c>
      <c r="D56" s="155">
        <f>SUM(D44:D55)</f>
        <v>67934278.56099999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13126847</v>
      </c>
      <c r="I56" s="156"/>
      <c r="J56" s="155">
        <f t="shared" si="8"/>
        <v>252185691.868</v>
      </c>
      <c r="K56" s="155">
        <f t="shared" si="9"/>
        <v>255034116.97700018</v>
      </c>
      <c r="L56" s="155">
        <f t="shared" si="10"/>
        <v>81061125.56099999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8" ma:contentTypeDescription="Opprett et nytt dokument." ma:contentTypeScope="" ma:versionID="d7c7b7c1db494211f93fa30ddb130c5d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1d1a2c5d6aa22914295590f7c4788433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B9287-FA5A-4FA7-A69D-0093CC00A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Standar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2025-05-20T10:14:43Z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